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FUTURE CALL" sheetId="5" r:id="rId1"/>
    <sheet name="cash" sheetId="1" r:id="rId2"/>
    <sheet name="option" sheetId="3" r:id="rId3"/>
  </sheets>
  <calcPr calcId="124519"/>
</workbook>
</file>

<file path=xl/calcChain.xml><?xml version="1.0" encoding="utf-8"?>
<calcChain xmlns="http://schemas.openxmlformats.org/spreadsheetml/2006/main">
  <c r="L89" i="5"/>
  <c r="J3" i="3" l="1"/>
  <c r="M3" s="1"/>
  <c r="J33"/>
  <c r="M33" s="1"/>
  <c r="J32"/>
  <c r="M32" s="1"/>
  <c r="K31"/>
  <c r="J31"/>
  <c r="M31" s="1"/>
  <c r="K30"/>
  <c r="J30"/>
  <c r="J29"/>
  <c r="M29" s="1"/>
  <c r="M28"/>
  <c r="J28"/>
  <c r="J27"/>
  <c r="M27" s="1"/>
  <c r="J26"/>
  <c r="M26" s="1"/>
  <c r="J25"/>
  <c r="M25" s="1"/>
  <c r="J24"/>
  <c r="M24" s="1"/>
  <c r="J23"/>
  <c r="M23" s="1"/>
  <c r="M22"/>
  <c r="J22"/>
  <c r="J21"/>
  <c r="M21" s="1"/>
  <c r="K20"/>
  <c r="J20"/>
  <c r="J19"/>
  <c r="M19" s="1"/>
  <c r="K18"/>
  <c r="J18"/>
  <c r="K17"/>
  <c r="J17"/>
  <c r="J16"/>
  <c r="M16" s="1"/>
  <c r="K15"/>
  <c r="J15"/>
  <c r="J14"/>
  <c r="M14" s="1"/>
  <c r="J13"/>
  <c r="M13" s="1"/>
  <c r="J12"/>
  <c r="M12" s="1"/>
  <c r="J11"/>
  <c r="M11" s="1"/>
  <c r="K10"/>
  <c r="J10"/>
  <c r="J9"/>
  <c r="M9" s="1"/>
  <c r="J8"/>
  <c r="M8" s="1"/>
  <c r="K7"/>
  <c r="J7"/>
  <c r="J6"/>
  <c r="M6" s="1"/>
  <c r="J5"/>
  <c r="M5" s="1"/>
  <c r="J4"/>
  <c r="M4" s="1"/>
  <c r="M2"/>
  <c r="J2"/>
  <c r="M15" l="1"/>
  <c r="M7"/>
  <c r="M10"/>
  <c r="M30"/>
  <c r="M18"/>
  <c r="M17"/>
  <c r="M20"/>
  <c r="C71" i="1" l="1"/>
  <c r="I71" s="1"/>
  <c r="L71" s="1"/>
  <c r="C70"/>
  <c r="I70" s="1"/>
  <c r="L70" s="1"/>
  <c r="C69"/>
  <c r="I69" s="1"/>
  <c r="L69" s="1"/>
  <c r="C68"/>
  <c r="I68" s="1"/>
  <c r="L68" s="1"/>
  <c r="C67"/>
  <c r="I67" s="1"/>
  <c r="L67" s="1"/>
  <c r="C66"/>
  <c r="I66" s="1"/>
  <c r="L66" s="1"/>
  <c r="C65"/>
  <c r="I65" s="1"/>
  <c r="L65" s="1"/>
  <c r="C64"/>
  <c r="I64" s="1"/>
  <c r="L64" s="1"/>
  <c r="C63"/>
  <c r="I63" s="1"/>
  <c r="L63" s="1"/>
  <c r="C62"/>
  <c r="I62" s="1"/>
  <c r="L62" s="1"/>
  <c r="C61"/>
  <c r="I61" s="1"/>
  <c r="L61" s="1"/>
  <c r="C60"/>
  <c r="I60" s="1"/>
  <c r="L60" s="1"/>
  <c r="C59"/>
  <c r="I59" s="1"/>
  <c r="L59" s="1"/>
  <c r="C58"/>
  <c r="I58" s="1"/>
  <c r="L58" s="1"/>
  <c r="C57"/>
  <c r="I57" s="1"/>
  <c r="L57" s="1"/>
  <c r="C56"/>
  <c r="I56" s="1"/>
  <c r="L56" s="1"/>
  <c r="C55"/>
  <c r="I55" s="1"/>
  <c r="L55" s="1"/>
  <c r="C54"/>
  <c r="J54" s="1"/>
  <c r="C53"/>
  <c r="I53" s="1"/>
  <c r="L53" s="1"/>
  <c r="C52"/>
  <c r="I52" s="1"/>
  <c r="L52" s="1"/>
  <c r="C51"/>
  <c r="J51" s="1"/>
  <c r="C50"/>
  <c r="I50" s="1"/>
  <c r="L50" s="1"/>
  <c r="C49"/>
  <c r="I49" s="1"/>
  <c r="L49" s="1"/>
  <c r="I51" l="1"/>
  <c r="L51" s="1"/>
  <c r="I54"/>
  <c r="L54" s="1"/>
</calcChain>
</file>

<file path=xl/sharedStrings.xml><?xml version="1.0" encoding="utf-8"?>
<sst xmlns="http://schemas.openxmlformats.org/spreadsheetml/2006/main" count="375" uniqueCount="129">
  <si>
    <t>TORNTPOWER</t>
  </si>
  <si>
    <t>SHORT</t>
  </si>
  <si>
    <t>SUVEN</t>
  </si>
  <si>
    <t>PNBHOUSING</t>
  </si>
  <si>
    <t>PEL</t>
  </si>
  <si>
    <t>LONG</t>
  </si>
  <si>
    <t>PERSISTENT</t>
  </si>
  <si>
    <t>NAUKRI</t>
  </si>
  <si>
    <t>KEC</t>
  </si>
  <si>
    <t>CESC</t>
  </si>
  <si>
    <t>SIEMENS</t>
  </si>
  <si>
    <t>MPHASIS</t>
  </si>
  <si>
    <t>EDELWEISS</t>
  </si>
  <si>
    <t>BHARTIARTL</t>
  </si>
  <si>
    <t>COLPAL</t>
  </si>
  <si>
    <t>NATCOPHARMA</t>
  </si>
  <si>
    <t>IBULHSGFIN</t>
  </si>
  <si>
    <t>AUBANK</t>
  </si>
  <si>
    <t>PRAJ</t>
  </si>
  <si>
    <t>AIAENG</t>
  </si>
  <si>
    <t>MERCK</t>
  </si>
  <si>
    <t>CGPOWER</t>
  </si>
  <si>
    <t>KALPTOWER</t>
  </si>
  <si>
    <t>DATE</t>
  </si>
  <si>
    <t>SCRIPTS</t>
  </si>
  <si>
    <t>LOT SIZE</t>
  </si>
  <si>
    <t>ACTION</t>
  </si>
  <si>
    <t>LEVEL</t>
  </si>
  <si>
    <t>TGT-1</t>
  </si>
  <si>
    <t>TGT-2</t>
  </si>
  <si>
    <t>TGT-3</t>
  </si>
  <si>
    <t>AMOUNT-1</t>
  </si>
  <si>
    <t>AMOUNT-2</t>
  </si>
  <si>
    <t>AMOUNT-3</t>
  </si>
  <si>
    <t>TOTAL PROFIT</t>
  </si>
  <si>
    <t>CANBK</t>
  </si>
  <si>
    <t>RELIANCE</t>
  </si>
  <si>
    <t>LICHSGFIN</t>
  </si>
  <si>
    <t>BAJAJFINSV</t>
  </si>
  <si>
    <t>BAJFINANCE</t>
  </si>
  <si>
    <t>BATAIND</t>
  </si>
  <si>
    <t>ULTRACEMCO</t>
  </si>
  <si>
    <t>PIDILITIND</t>
  </si>
  <si>
    <t>JSWSTEEL</t>
  </si>
  <si>
    <t>HCLTECH</t>
  </si>
  <si>
    <t>ZEEL</t>
  </si>
  <si>
    <t>ARVIND</t>
  </si>
  <si>
    <t>BHARATFIN</t>
  </si>
  <si>
    <t>SRTRANSFIN</t>
  </si>
  <si>
    <t>DABUR</t>
  </si>
  <si>
    <t>RELCAPITAL</t>
  </si>
  <si>
    <t>INDUSINDBK</t>
  </si>
  <si>
    <t>M&amp;M</t>
  </si>
  <si>
    <t>TATAGLOBAL</t>
  </si>
  <si>
    <t>TATAELEXSI</t>
  </si>
  <si>
    <t>RELINFRA</t>
  </si>
  <si>
    <t>JUBLFOOD</t>
  </si>
  <si>
    <t>GRASIM</t>
  </si>
  <si>
    <t>LUPIN</t>
  </si>
  <si>
    <t>BHEL</t>
  </si>
  <si>
    <t>STRIKE PRICE</t>
  </si>
  <si>
    <t>CE/PE</t>
  </si>
  <si>
    <t>PUT</t>
  </si>
  <si>
    <t>UPL</t>
  </si>
  <si>
    <t>VEDL</t>
  </si>
  <si>
    <t>CALL</t>
  </si>
  <si>
    <t>SUNPHARMA</t>
  </si>
  <si>
    <t>HAVELLS</t>
  </si>
  <si>
    <t>KOTAKBANK</t>
  </si>
  <si>
    <t>EXIDEIND</t>
  </si>
  <si>
    <t>TVSMOTOR</t>
  </si>
  <si>
    <t>TECHM</t>
  </si>
  <si>
    <t>TATAMOTORS</t>
  </si>
  <si>
    <t>IOC</t>
  </si>
  <si>
    <t>ADANIPORTS</t>
  </si>
  <si>
    <t>M&amp;MFIN</t>
  </si>
  <si>
    <t>ORIENTBANK</t>
  </si>
  <si>
    <t>SUNPHARA,</t>
  </si>
  <si>
    <t>BIOCON</t>
  </si>
  <si>
    <t>WOCKPHARMA</t>
  </si>
  <si>
    <t>TCS</t>
  </si>
  <si>
    <t>DLF</t>
  </si>
  <si>
    <t>LT</t>
  </si>
  <si>
    <t>MARUTI</t>
  </si>
  <si>
    <t>GRAND PROFIT</t>
  </si>
  <si>
    <t>TGT2</t>
  </si>
  <si>
    <t>TGT3</t>
  </si>
  <si>
    <t>HINDUNILVR</t>
  </si>
  <si>
    <t>HDFC</t>
  </si>
  <si>
    <t>ASIANPAINT</t>
  </si>
  <si>
    <t>ACC</t>
  </si>
  <si>
    <t>STAR</t>
  </si>
  <si>
    <t>APOLLOHOSP</t>
  </si>
  <si>
    <t>GODREJCP</t>
  </si>
  <si>
    <t>BEML</t>
  </si>
  <si>
    <t>GODFRYPHLP</t>
  </si>
  <si>
    <t>SRF</t>
  </si>
  <si>
    <t>YES BANK</t>
  </si>
  <si>
    <t>STOCK CASH</t>
  </si>
  <si>
    <t>BHARATFORG</t>
  </si>
  <si>
    <t>GAIL</t>
  </si>
  <si>
    <t>AXISBANK</t>
  </si>
  <si>
    <t>M&amp;M FIN</t>
  </si>
  <si>
    <t>CONCOR</t>
  </si>
  <si>
    <t>AUROPHARAM</t>
  </si>
  <si>
    <t>SELL</t>
  </si>
  <si>
    <t>BUY</t>
  </si>
  <si>
    <t>HEROMOTO</t>
  </si>
  <si>
    <t>JUBFOOD</t>
  </si>
  <si>
    <t>HEROMOTOCO</t>
  </si>
  <si>
    <t>ASAINPAINT</t>
  </si>
  <si>
    <t xml:space="preserve">LUPIN  </t>
  </si>
  <si>
    <t>AUROPHARAMA</t>
  </si>
  <si>
    <t>DRREDDY</t>
  </si>
  <si>
    <t>INDIGO</t>
  </si>
  <si>
    <t>ESCORTS</t>
  </si>
  <si>
    <t>BALKRISIND</t>
  </si>
  <si>
    <t>BRITTANIA</t>
  </si>
  <si>
    <t>BATA</t>
  </si>
  <si>
    <t xml:space="preserve">  HEROMOTO</t>
  </si>
  <si>
    <t>BAJAJ FINSRV</t>
  </si>
  <si>
    <t>TITAN</t>
  </si>
  <si>
    <t>PIDILITE</t>
  </si>
  <si>
    <t>UBL</t>
  </si>
  <si>
    <t>KOTAK BANK</t>
  </si>
  <si>
    <t>AMARRAJABATT</t>
  </si>
  <si>
    <t>SUNTV</t>
  </si>
  <si>
    <t>BHARAT FORGE</t>
  </si>
  <si>
    <t>BAJAJFINANCE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</si>
</sst>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;@"/>
    <numFmt numFmtId="166" formatCode="[$-409]d/mmm/yy;@"/>
    <numFmt numFmtId="167" formatCode="[$-409]d\-mmm\-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Rounded MT Bold"/>
      <family val="2"/>
    </font>
    <font>
      <b/>
      <sz val="26"/>
      <color theme="1"/>
      <name val="Arial Rounded MT Bold"/>
      <family val="2"/>
    </font>
    <font>
      <b/>
      <sz val="11"/>
      <color rgb="FF00B050"/>
      <name val="Times New Roman"/>
      <family val="1"/>
    </font>
    <font>
      <b/>
      <sz val="11"/>
      <color rgb="FF92D050"/>
      <name val="Times New Roman"/>
      <family val="1"/>
    </font>
    <font>
      <b/>
      <sz val="11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165" fontId="2" fillId="2" borderId="1" xfId="0" applyNumberFormat="1" applyFont="1" applyFill="1" applyBorder="1" applyAlignment="1">
      <alignment horizontal="center" vertical="top"/>
    </xf>
    <xf numFmtId="166" fontId="3" fillId="3" borderId="1" xfId="1" applyNumberFormat="1" applyFont="1" applyFill="1" applyBorder="1" applyAlignment="1" applyProtection="1">
      <alignment horizontal="center"/>
      <protection locked="0"/>
    </xf>
    <xf numFmtId="167" fontId="0" fillId="3" borderId="1" xfId="1" applyNumberFormat="1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2" fontId="0" fillId="3" borderId="1" xfId="1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4" borderId="0" xfId="0" applyFill="1"/>
    <xf numFmtId="0" fontId="7" fillId="4" borderId="0" xfId="0" applyFont="1" applyFill="1"/>
    <xf numFmtId="2" fontId="7" fillId="4" borderId="0" xfId="0" applyNumberFormat="1" applyFont="1" applyFill="1"/>
    <xf numFmtId="0" fontId="0" fillId="5" borderId="0" xfId="0" applyFill="1"/>
    <xf numFmtId="15" fontId="5" fillId="7" borderId="0" xfId="0" applyNumberFormat="1" applyFont="1" applyFill="1" applyBorder="1" applyAlignment="1">
      <alignment horizontal="center" vertical="top"/>
    </xf>
    <xf numFmtId="0" fontId="5" fillId="7" borderId="0" xfId="0" applyFont="1" applyFill="1" applyBorder="1" applyAlignment="1">
      <alignment horizontal="center" vertical="top"/>
    </xf>
    <xf numFmtId="15" fontId="5" fillId="7" borderId="0" xfId="0" applyNumberFormat="1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165" fontId="6" fillId="6" borderId="1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0" fillId="4" borderId="0" xfId="0" applyFill="1" applyAlignment="1"/>
    <xf numFmtId="0" fontId="0" fillId="0" borderId="0" xfId="0" applyAlignment="1"/>
    <xf numFmtId="0" fontId="10" fillId="4" borderId="0" xfId="0" applyFont="1" applyFill="1" applyAlignment="1"/>
    <xf numFmtId="0" fontId="11" fillId="4" borderId="0" xfId="0" applyFont="1" applyFill="1" applyAlignment="1"/>
    <xf numFmtId="165" fontId="6" fillId="7" borderId="0" xfId="0" applyNumberFormat="1" applyFont="1" applyFill="1" applyBorder="1" applyAlignment="1">
      <alignment horizontal="center" vertical="center"/>
    </xf>
    <xf numFmtId="0" fontId="5" fillId="7" borderId="0" xfId="0" applyNumberFormat="1" applyFont="1" applyFill="1" applyBorder="1" applyAlignment="1">
      <alignment horizontal="center" vertical="center"/>
    </xf>
    <xf numFmtId="0" fontId="6" fillId="7" borderId="0" xfId="0" applyNumberFormat="1" applyFont="1" applyFill="1" applyBorder="1" applyAlignment="1">
      <alignment horizontal="center" vertical="center"/>
    </xf>
    <xf numFmtId="15" fontId="5" fillId="7" borderId="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164" fontId="5" fillId="7" borderId="0" xfId="0" applyNumberFormat="1" applyFont="1" applyFill="1" applyBorder="1" applyAlignment="1">
      <alignment horizontal="center"/>
    </xf>
    <xf numFmtId="165" fontId="5" fillId="7" borderId="0" xfId="0" applyNumberFormat="1" applyFont="1" applyFill="1" applyBorder="1" applyAlignment="1">
      <alignment horizontal="center"/>
    </xf>
    <xf numFmtId="2" fontId="5" fillId="7" borderId="0" xfId="1" applyNumberFormat="1" applyFont="1" applyFill="1" applyBorder="1" applyAlignment="1">
      <alignment horizontal="center" vertical="center"/>
    </xf>
    <xf numFmtId="2" fontId="5" fillId="7" borderId="0" xfId="0" applyNumberFormat="1" applyFont="1" applyFill="1" applyBorder="1" applyAlignment="1">
      <alignment horizontal="center" vertical="center"/>
    </xf>
    <xf numFmtId="0" fontId="12" fillId="7" borderId="0" xfId="0" applyNumberFormat="1" applyFont="1" applyFill="1" applyBorder="1" applyAlignment="1">
      <alignment horizontal="center" vertical="center"/>
    </xf>
    <xf numFmtId="15" fontId="5" fillId="7" borderId="0" xfId="0" applyNumberFormat="1" applyFont="1" applyFill="1"/>
    <xf numFmtId="0" fontId="6" fillId="8" borderId="0" xfId="0" applyNumberFormat="1" applyFont="1" applyFill="1" applyBorder="1" applyAlignment="1">
      <alignment horizontal="center" vertical="center"/>
    </xf>
    <xf numFmtId="0" fontId="5" fillId="8" borderId="0" xfId="0" applyNumberFormat="1" applyFont="1" applyFill="1" applyBorder="1" applyAlignment="1">
      <alignment horizontal="center" vertical="center"/>
    </xf>
    <xf numFmtId="0" fontId="6" fillId="8" borderId="0" xfId="0" applyNumberFormat="1" applyFont="1" applyFill="1" applyBorder="1" applyAlignment="1">
      <alignment horizontal="justify" vertical="center"/>
    </xf>
    <xf numFmtId="15" fontId="6" fillId="7" borderId="0" xfId="0" applyNumberFormat="1" applyFont="1" applyFill="1" applyBorder="1" applyAlignment="1">
      <alignment horizontal="center" vertical="center"/>
    </xf>
    <xf numFmtId="0" fontId="6" fillId="7" borderId="0" xfId="0" applyNumberFormat="1" applyFont="1" applyFill="1" applyBorder="1" applyAlignment="1">
      <alignment horizontal="justify" vertical="center"/>
    </xf>
    <xf numFmtId="0" fontId="13" fillId="7" borderId="0" xfId="0" applyNumberFormat="1" applyFont="1" applyFill="1" applyBorder="1" applyAlignment="1">
      <alignment horizontal="center" vertical="center"/>
    </xf>
    <xf numFmtId="0" fontId="14" fillId="7" borderId="0" xfId="0" applyNumberFormat="1" applyFont="1" applyFill="1" applyBorder="1" applyAlignment="1">
      <alignment horizontal="center" vertical="center"/>
    </xf>
    <xf numFmtId="15" fontId="6" fillId="8" borderId="0" xfId="0" applyNumberFormat="1" applyFont="1" applyFill="1" applyBorder="1" applyAlignment="1">
      <alignment horizontal="center" vertical="center"/>
    </xf>
    <xf numFmtId="0" fontId="14" fillId="8" borderId="0" xfId="0" applyNumberFormat="1" applyFont="1" applyFill="1" applyBorder="1" applyAlignment="1">
      <alignment horizontal="center" vertical="center"/>
    </xf>
    <xf numFmtId="0" fontId="13" fillId="8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735542</xdr:colOff>
      <xdr:row>5</xdr:row>
      <xdr:rowOff>190327</xdr:rowOff>
    </xdr:to>
    <xdr:pic>
      <xdr:nvPicPr>
        <xdr:cNvPr id="2" name="Picture 1" descr="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59567" cy="1142827"/>
        </a:xfrm>
        <a:prstGeom prst="rect">
          <a:avLst/>
        </a:prstGeom>
      </xdr:spPr>
    </xdr:pic>
    <xdr:clientData/>
  </xdr:twoCellAnchor>
  <xdr:twoCellAnchor>
    <xdr:from>
      <xdr:col>4</xdr:col>
      <xdr:colOff>201612</xdr:colOff>
      <xdr:row>3</xdr:row>
      <xdr:rowOff>48685</xdr:rowOff>
    </xdr:from>
    <xdr:to>
      <xdr:col>7</xdr:col>
      <xdr:colOff>432065</xdr:colOff>
      <xdr:row>7</xdr:row>
      <xdr:rowOff>150285</xdr:rowOff>
    </xdr:to>
    <xdr:sp macro="" textlink="">
      <xdr:nvSpPr>
        <xdr:cNvPr id="3" name="Vertical Scroll 2"/>
        <xdr:cNvSpPr/>
      </xdr:nvSpPr>
      <xdr:spPr>
        <a:xfrm>
          <a:off x="3421062" y="620185"/>
          <a:ext cx="2059253" cy="863600"/>
        </a:xfrm>
        <a:prstGeom prst="verticalScroll">
          <a:avLst/>
        </a:prstGeom>
        <a:solidFill>
          <a:srgbClr val="00206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1">
              <a:latin typeface="Times New Roman" pitchFamily="18" charset="0"/>
              <a:cs typeface="Times New Roman" pitchFamily="18" charset="0"/>
            </a:rPr>
            <a:t>FUTURE CALL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2</xdr:col>
      <xdr:colOff>364067</xdr:colOff>
      <xdr:row>5</xdr:row>
      <xdr:rowOff>190327</xdr:rowOff>
    </xdr:to>
    <xdr:pic>
      <xdr:nvPicPr>
        <xdr:cNvPr id="3" name="Picture 2" descr="4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" y="0"/>
          <a:ext cx="2459567" cy="11428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opLeftCell="A3" workbookViewId="0">
      <selection activeCell="A11" sqref="A11"/>
    </sheetView>
  </sheetViews>
  <sheetFormatPr defaultRowHeight="15"/>
  <cols>
    <col min="1" max="1" width="10" bestFit="1" customWidth="1"/>
    <col min="2" max="2" width="15.85546875" customWidth="1"/>
    <col min="3" max="3" width="12.7109375" customWidth="1"/>
    <col min="4" max="4" width="13" customWidth="1"/>
    <col min="5" max="7" width="9.28515625" bestFit="1" customWidth="1"/>
    <col min="9" max="10" width="16.7109375" customWidth="1"/>
    <col min="11" max="11" width="14.7109375" customWidth="1"/>
    <col min="12" max="12" width="19.140625" customWidth="1"/>
  </cols>
  <sheetData>
    <row r="1" spans="1:12">
      <c r="D1" s="13"/>
      <c r="E1" s="13"/>
      <c r="F1" s="13"/>
      <c r="G1" s="13"/>
      <c r="H1" s="13"/>
      <c r="I1" s="13"/>
      <c r="J1" s="13"/>
      <c r="K1" s="13"/>
      <c r="L1" s="13"/>
    </row>
    <row r="2" spans="1:12">
      <c r="D2" s="13"/>
      <c r="E2" s="13"/>
      <c r="F2" s="13"/>
      <c r="G2" s="13"/>
      <c r="H2" s="13"/>
      <c r="I2" s="13"/>
      <c r="J2" s="13"/>
      <c r="K2" s="13"/>
      <c r="L2" s="13"/>
    </row>
    <row r="3" spans="1:12">
      <c r="D3" s="13"/>
      <c r="E3" s="13"/>
      <c r="F3" s="13"/>
      <c r="G3" s="13"/>
      <c r="H3" s="13"/>
      <c r="I3" s="13"/>
      <c r="J3" s="13"/>
      <c r="K3" s="13"/>
      <c r="L3" s="13"/>
    </row>
    <row r="4" spans="1:12">
      <c r="D4" s="13"/>
      <c r="E4" s="13"/>
      <c r="F4" s="13"/>
      <c r="G4" s="13"/>
      <c r="H4" s="13"/>
      <c r="I4" s="13"/>
      <c r="J4" s="13"/>
      <c r="K4" s="13"/>
      <c r="L4" s="13"/>
    </row>
    <row r="5" spans="1:12">
      <c r="D5" s="13"/>
      <c r="E5" s="13"/>
      <c r="F5" s="13"/>
      <c r="G5" s="13"/>
      <c r="H5" s="13"/>
      <c r="I5" s="13"/>
      <c r="J5" s="13"/>
      <c r="K5" s="13"/>
      <c r="L5" s="13"/>
    </row>
    <row r="6" spans="1:12">
      <c r="D6" s="13"/>
      <c r="E6" s="13"/>
      <c r="F6" s="13"/>
      <c r="G6" s="13"/>
      <c r="H6" s="13"/>
      <c r="I6" s="13"/>
      <c r="J6" s="13"/>
      <c r="K6" s="13"/>
      <c r="L6" s="13"/>
    </row>
    <row r="7" spans="1:12">
      <c r="A7" s="13"/>
      <c r="B7" s="13"/>
      <c r="C7" s="13"/>
      <c r="D7" s="13"/>
      <c r="E7" s="13"/>
      <c r="F7" s="13"/>
      <c r="G7" s="13"/>
      <c r="H7" s="13"/>
      <c r="I7" s="13"/>
      <c r="J7" s="13"/>
      <c r="K7" s="21" t="s">
        <v>84</v>
      </c>
      <c r="L7" s="13"/>
    </row>
    <row r="8" spans="1:1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>
      <c r="A9" s="20" t="s">
        <v>23</v>
      </c>
      <c r="B9" s="20" t="s">
        <v>24</v>
      </c>
      <c r="C9" s="20" t="s">
        <v>25</v>
      </c>
      <c r="D9" s="20" t="s">
        <v>26</v>
      </c>
      <c r="E9" s="20" t="s">
        <v>27</v>
      </c>
      <c r="F9" s="20" t="s">
        <v>28</v>
      </c>
      <c r="G9" s="20" t="s">
        <v>85</v>
      </c>
      <c r="H9" s="20" t="s">
        <v>86</v>
      </c>
      <c r="I9" s="20" t="s">
        <v>31</v>
      </c>
      <c r="J9" s="20" t="s">
        <v>32</v>
      </c>
      <c r="K9" s="20" t="s">
        <v>33</v>
      </c>
      <c r="L9" s="20" t="s">
        <v>34</v>
      </c>
    </row>
    <row r="10" spans="1:12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>
      <c r="A11" s="16">
        <v>43525</v>
      </c>
      <c r="B11" s="17" t="s">
        <v>14</v>
      </c>
      <c r="C11" s="17">
        <v>700</v>
      </c>
      <c r="D11" s="17" t="s">
        <v>1</v>
      </c>
      <c r="E11" s="17">
        <v>1255</v>
      </c>
      <c r="F11" s="17">
        <v>1252</v>
      </c>
      <c r="G11" s="17">
        <v>1249</v>
      </c>
      <c r="H11" s="17"/>
      <c r="I11" s="17">
        <v>2100</v>
      </c>
      <c r="J11" s="17">
        <v>2100</v>
      </c>
      <c r="K11" s="17"/>
      <c r="L11" s="18">
        <v>4200</v>
      </c>
    </row>
    <row r="12" spans="1:12">
      <c r="A12" s="16">
        <v>43525</v>
      </c>
      <c r="B12" s="17" t="s">
        <v>4</v>
      </c>
      <c r="C12" s="17">
        <v>302</v>
      </c>
      <c r="D12" s="17" t="s">
        <v>1</v>
      </c>
      <c r="E12" s="17">
        <v>2363</v>
      </c>
      <c r="F12" s="17">
        <v>2358</v>
      </c>
      <c r="G12" s="17"/>
      <c r="H12" s="17"/>
      <c r="I12" s="17">
        <v>1500</v>
      </c>
      <c r="J12" s="17"/>
      <c r="K12" s="17"/>
      <c r="L12" s="17">
        <v>1500</v>
      </c>
    </row>
    <row r="13" spans="1:12">
      <c r="A13" s="16">
        <v>43524</v>
      </c>
      <c r="B13" s="17" t="s">
        <v>56</v>
      </c>
      <c r="C13" s="17">
        <v>500</v>
      </c>
      <c r="D13" s="17" t="s">
        <v>1</v>
      </c>
      <c r="E13" s="17">
        <v>1283</v>
      </c>
      <c r="F13" s="17">
        <v>1279</v>
      </c>
      <c r="G13" s="17">
        <v>1274</v>
      </c>
      <c r="H13" s="17">
        <v>1270</v>
      </c>
      <c r="I13" s="17">
        <v>2000</v>
      </c>
      <c r="J13" s="17">
        <v>2500</v>
      </c>
      <c r="K13" s="17">
        <v>2000</v>
      </c>
      <c r="L13" s="18">
        <v>6500</v>
      </c>
    </row>
    <row r="14" spans="1:12">
      <c r="A14" s="16">
        <v>43524</v>
      </c>
      <c r="B14" s="17" t="s">
        <v>14</v>
      </c>
      <c r="C14" s="17">
        <v>700</v>
      </c>
      <c r="D14" s="17" t="s">
        <v>1</v>
      </c>
      <c r="E14" s="17">
        <v>1262</v>
      </c>
      <c r="F14" s="17">
        <v>1259</v>
      </c>
      <c r="G14" s="17">
        <v>1256</v>
      </c>
      <c r="H14" s="17">
        <v>1253</v>
      </c>
      <c r="I14" s="17">
        <v>2100</v>
      </c>
      <c r="J14" s="17">
        <v>2100</v>
      </c>
      <c r="K14" s="17"/>
      <c r="L14" s="18">
        <v>4200</v>
      </c>
    </row>
    <row r="15" spans="1:12">
      <c r="A15" s="16">
        <v>43524</v>
      </c>
      <c r="B15" s="17" t="s">
        <v>94</v>
      </c>
      <c r="C15" s="17">
        <v>700</v>
      </c>
      <c r="D15" s="17" t="s">
        <v>5</v>
      </c>
      <c r="E15" s="17">
        <v>841</v>
      </c>
      <c r="F15" s="17">
        <v>836</v>
      </c>
      <c r="G15" s="17">
        <v>833</v>
      </c>
      <c r="H15" s="17">
        <v>830</v>
      </c>
      <c r="I15" s="17">
        <v>3500</v>
      </c>
      <c r="J15" s="17">
        <v>2100</v>
      </c>
      <c r="K15" s="17">
        <v>2100</v>
      </c>
      <c r="L15" s="18">
        <v>7700</v>
      </c>
    </row>
    <row r="16" spans="1:12">
      <c r="A16" s="16">
        <v>43524</v>
      </c>
      <c r="B16" s="17" t="s">
        <v>92</v>
      </c>
      <c r="C16" s="17">
        <v>500</v>
      </c>
      <c r="D16" s="17" t="s">
        <v>1</v>
      </c>
      <c r="E16" s="17">
        <v>1145</v>
      </c>
      <c r="F16" s="17">
        <v>1141</v>
      </c>
      <c r="G16" s="17">
        <v>1137</v>
      </c>
      <c r="H16" s="17"/>
      <c r="I16" s="17">
        <v>2000</v>
      </c>
      <c r="J16" s="17">
        <v>2000</v>
      </c>
      <c r="K16" s="17"/>
      <c r="L16" s="18">
        <v>4000</v>
      </c>
    </row>
    <row r="17" spans="1:12">
      <c r="A17" s="16">
        <v>43523</v>
      </c>
      <c r="B17" s="17" t="s">
        <v>92</v>
      </c>
      <c r="C17" s="17">
        <v>500</v>
      </c>
      <c r="D17" s="17" t="s">
        <v>5</v>
      </c>
      <c r="E17" s="17">
        <v>1177</v>
      </c>
      <c r="F17" s="17">
        <v>1181</v>
      </c>
      <c r="G17" s="17"/>
      <c r="H17" s="17"/>
      <c r="I17" s="17">
        <v>2000</v>
      </c>
      <c r="J17" s="17"/>
      <c r="K17" s="17"/>
      <c r="L17" s="17">
        <v>2000</v>
      </c>
    </row>
    <row r="18" spans="1:12">
      <c r="A18" s="16">
        <v>43523</v>
      </c>
      <c r="B18" s="17" t="s">
        <v>58</v>
      </c>
      <c r="C18" s="17">
        <v>700</v>
      </c>
      <c r="D18" s="17" t="s">
        <v>5</v>
      </c>
      <c r="E18" s="17">
        <v>786</v>
      </c>
      <c r="F18" s="17">
        <v>777</v>
      </c>
      <c r="G18" s="17"/>
      <c r="H18" s="17"/>
      <c r="I18" s="17"/>
      <c r="J18" s="17"/>
      <c r="K18" s="17"/>
      <c r="L18" s="19">
        <v>6300</v>
      </c>
    </row>
    <row r="19" spans="1:12">
      <c r="A19" s="16">
        <v>43522</v>
      </c>
      <c r="B19" s="17" t="s">
        <v>4</v>
      </c>
      <c r="C19" s="17">
        <v>302</v>
      </c>
      <c r="D19" s="17" t="s">
        <v>1</v>
      </c>
      <c r="E19" s="17">
        <v>2317</v>
      </c>
      <c r="F19" s="17">
        <v>2312</v>
      </c>
      <c r="G19" s="17">
        <v>2307</v>
      </c>
      <c r="H19" s="17">
        <v>2303</v>
      </c>
      <c r="I19" s="17">
        <v>1510</v>
      </c>
      <c r="J19" s="17">
        <v>1510</v>
      </c>
      <c r="K19" s="17">
        <v>1200</v>
      </c>
      <c r="L19" s="17">
        <v>4220</v>
      </c>
    </row>
    <row r="20" spans="1:12">
      <c r="A20" s="16">
        <v>43522</v>
      </c>
      <c r="B20" s="17" t="s">
        <v>56</v>
      </c>
      <c r="C20" s="17">
        <v>500</v>
      </c>
      <c r="D20" s="17" t="s">
        <v>1</v>
      </c>
      <c r="E20" s="17">
        <v>1268</v>
      </c>
      <c r="F20" s="17">
        <v>1264</v>
      </c>
      <c r="G20" s="17"/>
      <c r="H20" s="17"/>
      <c r="I20" s="17">
        <v>2000</v>
      </c>
      <c r="J20" s="17"/>
      <c r="K20" s="17"/>
      <c r="L20" s="17">
        <v>2000</v>
      </c>
    </row>
    <row r="21" spans="1:12">
      <c r="A21" s="16">
        <v>43521</v>
      </c>
      <c r="B21" s="17" t="s">
        <v>92</v>
      </c>
      <c r="C21" s="17">
        <v>500</v>
      </c>
      <c r="D21" s="17" t="s">
        <v>5</v>
      </c>
      <c r="E21" s="17">
        <v>1168</v>
      </c>
      <c r="F21" s="17">
        <v>1172</v>
      </c>
      <c r="G21" s="17">
        <v>1176</v>
      </c>
      <c r="H21" s="17">
        <v>1182</v>
      </c>
      <c r="I21" s="17">
        <v>2000</v>
      </c>
      <c r="J21" s="17">
        <v>2000</v>
      </c>
      <c r="K21" s="17">
        <v>3000</v>
      </c>
      <c r="L21" s="18">
        <v>7000</v>
      </c>
    </row>
    <row r="22" spans="1:12">
      <c r="A22" s="16">
        <v>43521</v>
      </c>
      <c r="B22" s="17" t="s">
        <v>56</v>
      </c>
      <c r="C22" s="17">
        <v>500</v>
      </c>
      <c r="D22" s="17" t="s">
        <v>1</v>
      </c>
      <c r="E22" s="17">
        <v>1293</v>
      </c>
      <c r="F22" s="17">
        <v>1289</v>
      </c>
      <c r="G22" s="17">
        <v>1285</v>
      </c>
      <c r="H22" s="17">
        <v>1280</v>
      </c>
      <c r="I22" s="17">
        <v>2000</v>
      </c>
      <c r="J22" s="17">
        <v>2000</v>
      </c>
      <c r="K22" s="17">
        <v>2000</v>
      </c>
      <c r="L22" s="18">
        <v>6000</v>
      </c>
    </row>
    <row r="23" spans="1:12">
      <c r="A23" s="16">
        <v>43521</v>
      </c>
      <c r="B23" s="17" t="s">
        <v>116</v>
      </c>
      <c r="C23" s="17">
        <v>800</v>
      </c>
      <c r="D23" s="17" t="s">
        <v>5</v>
      </c>
      <c r="E23" s="17">
        <v>862</v>
      </c>
      <c r="F23" s="17">
        <v>865</v>
      </c>
      <c r="G23" s="17">
        <v>868</v>
      </c>
      <c r="H23" s="17">
        <v>871</v>
      </c>
      <c r="I23" s="17">
        <v>2400</v>
      </c>
      <c r="J23" s="17">
        <v>2400</v>
      </c>
      <c r="K23" s="17">
        <v>2400</v>
      </c>
      <c r="L23" s="18">
        <v>7200</v>
      </c>
    </row>
    <row r="24" spans="1:12">
      <c r="A24" s="16">
        <v>43521</v>
      </c>
      <c r="B24" s="17" t="s">
        <v>4</v>
      </c>
      <c r="C24" s="17">
        <v>302</v>
      </c>
      <c r="D24" s="17" t="s">
        <v>5</v>
      </c>
      <c r="E24" s="17">
        <v>2307</v>
      </c>
      <c r="F24" s="17">
        <v>2312</v>
      </c>
      <c r="G24" s="17">
        <v>2317</v>
      </c>
      <c r="H24" s="17">
        <v>2322</v>
      </c>
      <c r="I24" s="17">
        <v>1500</v>
      </c>
      <c r="J24" s="17">
        <v>1500</v>
      </c>
      <c r="K24" s="17">
        <v>1500</v>
      </c>
      <c r="L24" s="18">
        <v>4500</v>
      </c>
    </row>
    <row r="25" spans="1:12">
      <c r="A25" s="16">
        <v>43515</v>
      </c>
      <c r="B25" s="17" t="s">
        <v>111</v>
      </c>
      <c r="C25" s="17">
        <v>700</v>
      </c>
      <c r="D25" s="17" t="s">
        <v>1</v>
      </c>
      <c r="E25" s="17">
        <v>765</v>
      </c>
      <c r="F25" s="17">
        <v>762</v>
      </c>
      <c r="G25" s="17">
        <v>758</v>
      </c>
      <c r="H25" s="17">
        <v>755</v>
      </c>
      <c r="I25" s="17">
        <v>2100</v>
      </c>
      <c r="J25" s="17">
        <v>2100</v>
      </c>
      <c r="K25" s="17">
        <v>2100</v>
      </c>
      <c r="L25" s="18">
        <v>6300</v>
      </c>
    </row>
    <row r="26" spans="1:12">
      <c r="A26" s="16">
        <v>43515</v>
      </c>
      <c r="B26" s="17" t="s">
        <v>112</v>
      </c>
      <c r="C26" s="17">
        <v>1000</v>
      </c>
      <c r="D26" s="17" t="s">
        <v>1</v>
      </c>
      <c r="E26" s="17">
        <v>717</v>
      </c>
      <c r="F26" s="17">
        <v>715</v>
      </c>
      <c r="G26" s="17">
        <v>713</v>
      </c>
      <c r="H26" s="17">
        <v>711</v>
      </c>
      <c r="I26" s="17">
        <v>2000</v>
      </c>
      <c r="J26" s="17">
        <v>2000</v>
      </c>
      <c r="K26" s="17">
        <v>2000</v>
      </c>
      <c r="L26" s="18">
        <v>6000</v>
      </c>
    </row>
    <row r="27" spans="1:12">
      <c r="A27" s="16">
        <v>43515</v>
      </c>
      <c r="B27" s="17" t="s">
        <v>113</v>
      </c>
      <c r="C27" s="17">
        <v>250</v>
      </c>
      <c r="D27" s="17" t="s">
        <v>1</v>
      </c>
      <c r="E27" s="17">
        <v>2250</v>
      </c>
      <c r="F27" s="17">
        <v>2542</v>
      </c>
      <c r="G27" s="17">
        <v>2535</v>
      </c>
      <c r="H27" s="17">
        <v>2525</v>
      </c>
      <c r="I27" s="17">
        <v>2000</v>
      </c>
      <c r="J27" s="17">
        <v>1750</v>
      </c>
      <c r="K27" s="17">
        <v>2500</v>
      </c>
      <c r="L27" s="18">
        <v>6250</v>
      </c>
    </row>
    <row r="28" spans="1:12">
      <c r="A28" s="16">
        <v>43515</v>
      </c>
      <c r="B28" s="17" t="s">
        <v>114</v>
      </c>
      <c r="C28" s="17">
        <v>600</v>
      </c>
      <c r="D28" s="17" t="s">
        <v>1</v>
      </c>
      <c r="E28" s="17">
        <v>1100</v>
      </c>
      <c r="F28" s="17">
        <v>1107</v>
      </c>
      <c r="G28" s="17"/>
      <c r="H28" s="17"/>
      <c r="I28" s="17">
        <v>-4200</v>
      </c>
      <c r="J28" s="17"/>
      <c r="K28" s="17"/>
      <c r="L28" s="19">
        <v>-4200</v>
      </c>
    </row>
    <row r="29" spans="1:12">
      <c r="A29" s="16">
        <v>43514</v>
      </c>
      <c r="B29" s="17" t="s">
        <v>58</v>
      </c>
      <c r="C29" s="17">
        <v>700</v>
      </c>
      <c r="D29" s="17" t="s">
        <v>1</v>
      </c>
      <c r="E29" s="17">
        <v>770</v>
      </c>
      <c r="F29" s="17">
        <v>767</v>
      </c>
      <c r="G29" s="17"/>
      <c r="H29" s="17"/>
      <c r="I29" s="17">
        <v>2100</v>
      </c>
      <c r="J29" s="17"/>
      <c r="K29" s="17"/>
      <c r="L29" s="17">
        <v>2100</v>
      </c>
    </row>
    <row r="30" spans="1:12">
      <c r="A30" s="16">
        <v>43514</v>
      </c>
      <c r="B30" s="17" t="s">
        <v>109</v>
      </c>
      <c r="C30" s="17">
        <v>200</v>
      </c>
      <c r="D30" s="17" t="s">
        <v>1</v>
      </c>
      <c r="E30" s="17">
        <v>1281</v>
      </c>
      <c r="F30" s="17">
        <v>1291</v>
      </c>
      <c r="G30" s="17"/>
      <c r="H30" s="17"/>
      <c r="I30" s="17">
        <v>-2000</v>
      </c>
      <c r="J30" s="17"/>
      <c r="K30" s="17"/>
      <c r="L30" s="19">
        <v>-2000</v>
      </c>
    </row>
    <row r="31" spans="1:12">
      <c r="A31" s="16">
        <v>43514</v>
      </c>
      <c r="B31" s="17" t="s">
        <v>78</v>
      </c>
      <c r="C31" s="17">
        <v>900</v>
      </c>
      <c r="D31" s="17" t="s">
        <v>1</v>
      </c>
      <c r="E31" s="17">
        <v>616</v>
      </c>
      <c r="F31" s="17">
        <v>613.70000000000005</v>
      </c>
      <c r="G31" s="17">
        <v>610</v>
      </c>
      <c r="H31" s="17"/>
      <c r="I31" s="17">
        <v>2100</v>
      </c>
      <c r="J31" s="17">
        <v>3300</v>
      </c>
      <c r="K31" s="17"/>
      <c r="L31" s="17">
        <v>5400</v>
      </c>
    </row>
    <row r="32" spans="1:12">
      <c r="A32" s="16">
        <v>43514</v>
      </c>
      <c r="B32" s="17" t="s">
        <v>110</v>
      </c>
      <c r="C32" s="17">
        <v>600</v>
      </c>
      <c r="D32" s="17" t="s">
        <v>1</v>
      </c>
      <c r="E32" s="17">
        <v>1375</v>
      </c>
      <c r="F32" s="17">
        <v>1371</v>
      </c>
      <c r="G32" s="17">
        <v>1368</v>
      </c>
      <c r="H32" s="17">
        <v>1365</v>
      </c>
      <c r="I32" s="17">
        <v>2400</v>
      </c>
      <c r="J32" s="17">
        <v>1800</v>
      </c>
      <c r="K32" s="17">
        <v>1800</v>
      </c>
      <c r="L32" s="18">
        <v>6000</v>
      </c>
    </row>
    <row r="33" spans="1:12">
      <c r="A33" s="36">
        <v>43511</v>
      </c>
      <c r="B33" s="17" t="s">
        <v>101</v>
      </c>
      <c r="C33" s="17">
        <v>1200</v>
      </c>
      <c r="D33" s="17" t="s">
        <v>1</v>
      </c>
      <c r="E33" s="17">
        <v>692</v>
      </c>
      <c r="F33" s="17">
        <v>690</v>
      </c>
      <c r="G33" s="17">
        <v>688</v>
      </c>
      <c r="H33" s="17">
        <v>686</v>
      </c>
      <c r="I33" s="17">
        <v>2400</v>
      </c>
      <c r="J33" s="17">
        <v>2400</v>
      </c>
      <c r="K33" s="17">
        <v>2400</v>
      </c>
      <c r="L33" s="18">
        <v>7200</v>
      </c>
    </row>
    <row r="34" spans="1:12">
      <c r="A34" s="36">
        <v>43511</v>
      </c>
      <c r="B34" s="17" t="s">
        <v>102</v>
      </c>
      <c r="C34" s="17">
        <v>1250</v>
      </c>
      <c r="D34" s="17" t="s">
        <v>1</v>
      </c>
      <c r="E34" s="17">
        <v>380</v>
      </c>
      <c r="F34" s="17">
        <v>378</v>
      </c>
      <c r="G34" s="17">
        <v>376</v>
      </c>
      <c r="H34" s="17">
        <v>374</v>
      </c>
      <c r="I34" s="17">
        <v>2500</v>
      </c>
      <c r="J34" s="17">
        <v>2500</v>
      </c>
      <c r="K34" s="17">
        <v>2500</v>
      </c>
      <c r="L34" s="18">
        <v>7500</v>
      </c>
    </row>
    <row r="35" spans="1:12">
      <c r="A35" s="36">
        <v>43511</v>
      </c>
      <c r="B35" s="17" t="s">
        <v>103</v>
      </c>
      <c r="C35" s="17">
        <v>1250</v>
      </c>
      <c r="D35" s="17" t="s">
        <v>1</v>
      </c>
      <c r="E35" s="17">
        <v>486</v>
      </c>
      <c r="F35" s="17">
        <v>484</v>
      </c>
      <c r="G35" s="17"/>
      <c r="H35" s="17"/>
      <c r="I35" s="17">
        <v>2500</v>
      </c>
      <c r="J35" s="17"/>
      <c r="K35" s="17"/>
      <c r="L35" s="17">
        <v>2500</v>
      </c>
    </row>
    <row r="36" spans="1:12">
      <c r="A36" s="36">
        <v>43511</v>
      </c>
      <c r="B36" s="17" t="s">
        <v>89</v>
      </c>
      <c r="C36" s="17">
        <v>600</v>
      </c>
      <c r="D36" s="17" t="s">
        <v>1</v>
      </c>
      <c r="E36" s="17">
        <v>1391</v>
      </c>
      <c r="F36" s="17">
        <v>1388</v>
      </c>
      <c r="G36" s="17">
        <v>1385</v>
      </c>
      <c r="H36" s="17">
        <v>1383</v>
      </c>
      <c r="I36" s="17">
        <v>1800</v>
      </c>
      <c r="J36" s="17">
        <v>1800</v>
      </c>
      <c r="K36" s="17">
        <v>1200</v>
      </c>
      <c r="L36" s="18">
        <v>4800</v>
      </c>
    </row>
    <row r="37" spans="1:12">
      <c r="A37" s="16">
        <v>43510</v>
      </c>
      <c r="B37" s="17" t="s">
        <v>99</v>
      </c>
      <c r="C37" s="17">
        <v>1200</v>
      </c>
      <c r="D37" s="17" t="s">
        <v>1</v>
      </c>
      <c r="E37" s="17">
        <v>472</v>
      </c>
      <c r="F37" s="17">
        <v>470</v>
      </c>
      <c r="G37" s="17">
        <v>468</v>
      </c>
      <c r="H37" s="17"/>
      <c r="I37" s="17">
        <v>2400</v>
      </c>
      <c r="J37" s="17">
        <v>2400</v>
      </c>
      <c r="K37" s="17"/>
      <c r="L37" s="18">
        <v>4800</v>
      </c>
    </row>
    <row r="38" spans="1:12">
      <c r="A38" s="16">
        <v>43510</v>
      </c>
      <c r="B38" s="17" t="s">
        <v>100</v>
      </c>
      <c r="C38" s="17">
        <v>2667</v>
      </c>
      <c r="D38" s="17" t="s">
        <v>1</v>
      </c>
      <c r="E38" s="17">
        <v>310</v>
      </c>
      <c r="F38" s="17">
        <v>309</v>
      </c>
      <c r="G38" s="17">
        <v>308</v>
      </c>
      <c r="H38" s="17"/>
      <c r="I38" s="17">
        <v>2600</v>
      </c>
      <c r="J38" s="17">
        <v>2600</v>
      </c>
      <c r="K38" s="17"/>
      <c r="L38" s="18">
        <v>5200</v>
      </c>
    </row>
    <row r="39" spans="1:12">
      <c r="A39" s="16">
        <v>43510</v>
      </c>
      <c r="B39" s="17" t="s">
        <v>56</v>
      </c>
      <c r="C39" s="17">
        <v>500</v>
      </c>
      <c r="D39" s="17" t="s">
        <v>5</v>
      </c>
      <c r="E39" s="17">
        <v>1305</v>
      </c>
      <c r="F39" s="17">
        <v>1297</v>
      </c>
      <c r="G39" s="17"/>
      <c r="H39" s="17"/>
      <c r="I39" s="17">
        <v>-4000</v>
      </c>
      <c r="J39" s="17"/>
      <c r="K39" s="17"/>
      <c r="L39" s="19">
        <v>-4000</v>
      </c>
    </row>
    <row r="40" spans="1:12">
      <c r="A40" s="16">
        <v>43510</v>
      </c>
      <c r="B40" s="17" t="s">
        <v>90</v>
      </c>
      <c r="C40" s="17">
        <v>400</v>
      </c>
      <c r="D40" s="17" t="s">
        <v>1</v>
      </c>
      <c r="E40" s="17">
        <v>1364</v>
      </c>
      <c r="F40" s="17">
        <v>1360</v>
      </c>
      <c r="G40" s="17"/>
      <c r="H40" s="17"/>
      <c r="I40" s="17">
        <v>1600</v>
      </c>
      <c r="J40" s="17"/>
      <c r="K40" s="17"/>
      <c r="L40" s="17">
        <v>1600</v>
      </c>
    </row>
    <row r="41" spans="1:12">
      <c r="A41" s="16">
        <v>43509</v>
      </c>
      <c r="B41" s="17" t="s">
        <v>52</v>
      </c>
      <c r="C41" s="17">
        <v>1000</v>
      </c>
      <c r="D41" s="17" t="s">
        <v>1</v>
      </c>
      <c r="E41" s="17">
        <v>641</v>
      </c>
      <c r="F41" s="17">
        <v>639</v>
      </c>
      <c r="G41" s="17"/>
      <c r="H41" s="17"/>
      <c r="I41" s="17">
        <v>2000</v>
      </c>
      <c r="J41" s="17"/>
      <c r="K41" s="17"/>
      <c r="L41" s="17">
        <v>2000</v>
      </c>
    </row>
    <row r="42" spans="1:12">
      <c r="A42" s="16">
        <v>43509</v>
      </c>
      <c r="B42" s="17" t="s">
        <v>94</v>
      </c>
      <c r="C42" s="17">
        <v>700</v>
      </c>
      <c r="D42" s="17" t="s">
        <v>1</v>
      </c>
      <c r="E42" s="17">
        <v>758</v>
      </c>
      <c r="F42" s="17">
        <v>755</v>
      </c>
      <c r="G42" s="17">
        <v>751</v>
      </c>
      <c r="H42" s="17">
        <v>747</v>
      </c>
      <c r="I42" s="17">
        <v>2100</v>
      </c>
      <c r="J42" s="17">
        <v>2100</v>
      </c>
      <c r="K42" s="17">
        <v>2100</v>
      </c>
      <c r="L42" s="18">
        <v>6300</v>
      </c>
    </row>
    <row r="43" spans="1:12">
      <c r="A43" s="16">
        <v>43509</v>
      </c>
      <c r="B43" s="17" t="s">
        <v>95</v>
      </c>
      <c r="C43" s="17">
        <v>700</v>
      </c>
      <c r="D43" s="17" t="s">
        <v>1</v>
      </c>
      <c r="E43" s="17">
        <v>670</v>
      </c>
      <c r="F43" s="17">
        <v>668</v>
      </c>
      <c r="G43" s="17"/>
      <c r="H43" s="17"/>
      <c r="I43" s="17"/>
      <c r="J43" s="17"/>
      <c r="K43" s="17"/>
      <c r="L43" s="17">
        <v>1400</v>
      </c>
    </row>
    <row r="44" spans="1:12">
      <c r="A44" s="16">
        <v>43509</v>
      </c>
      <c r="B44" s="17" t="s">
        <v>37</v>
      </c>
      <c r="C44" s="17">
        <v>1100</v>
      </c>
      <c r="D44" s="17" t="s">
        <v>1</v>
      </c>
      <c r="E44" s="17">
        <v>441</v>
      </c>
      <c r="F44" s="17">
        <v>439</v>
      </c>
      <c r="G44" s="17"/>
      <c r="H44" s="17"/>
      <c r="I44" s="17"/>
      <c r="J44" s="17"/>
      <c r="K44" s="17"/>
      <c r="L44" s="17">
        <v>2200</v>
      </c>
    </row>
    <row r="45" spans="1:12">
      <c r="A45" s="16">
        <v>43508</v>
      </c>
      <c r="B45" s="17" t="s">
        <v>87</v>
      </c>
      <c r="C45" s="17">
        <v>600</v>
      </c>
      <c r="D45" s="17" t="s">
        <v>1</v>
      </c>
      <c r="E45" s="17">
        <v>1802</v>
      </c>
      <c r="F45" s="17">
        <v>1800</v>
      </c>
      <c r="G45" s="17">
        <v>1797</v>
      </c>
      <c r="H45" s="17"/>
      <c r="I45" s="17">
        <v>1200</v>
      </c>
      <c r="J45" s="17">
        <v>1800</v>
      </c>
      <c r="K45" s="17"/>
      <c r="L45" s="18">
        <v>3000</v>
      </c>
    </row>
    <row r="46" spans="1:12">
      <c r="A46" s="16">
        <v>43508</v>
      </c>
      <c r="B46" s="17" t="s">
        <v>56</v>
      </c>
      <c r="C46" s="17">
        <v>500</v>
      </c>
      <c r="D46" s="17" t="s">
        <v>1</v>
      </c>
      <c r="E46" s="17">
        <v>1300</v>
      </c>
      <c r="F46" s="17">
        <v>1295</v>
      </c>
      <c r="G46" s="17">
        <v>1290</v>
      </c>
      <c r="H46" s="17">
        <v>1285</v>
      </c>
      <c r="I46" s="17">
        <v>2500</v>
      </c>
      <c r="J46" s="17">
        <v>2500</v>
      </c>
      <c r="K46" s="17">
        <v>2500</v>
      </c>
      <c r="L46" s="18">
        <v>7500</v>
      </c>
    </row>
    <row r="47" spans="1:12">
      <c r="A47" s="16">
        <v>43508</v>
      </c>
      <c r="B47" s="17" t="s">
        <v>88</v>
      </c>
      <c r="C47" s="17">
        <v>500</v>
      </c>
      <c r="D47" s="17" t="s">
        <v>1</v>
      </c>
      <c r="E47" s="17">
        <v>1945</v>
      </c>
      <c r="F47" s="17">
        <v>1952</v>
      </c>
      <c r="G47" s="17"/>
      <c r="H47" s="17"/>
      <c r="I47" s="17">
        <v>-3500</v>
      </c>
      <c r="J47" s="17"/>
      <c r="K47" s="17"/>
      <c r="L47" s="19">
        <v>-3500</v>
      </c>
    </row>
    <row r="48" spans="1:12">
      <c r="A48" s="16">
        <v>43508</v>
      </c>
      <c r="B48" s="17" t="s">
        <v>89</v>
      </c>
      <c r="C48" s="17">
        <v>700</v>
      </c>
      <c r="D48" s="17" t="s">
        <v>1</v>
      </c>
      <c r="E48" s="17">
        <v>1445</v>
      </c>
      <c r="F48" s="17">
        <v>1442</v>
      </c>
      <c r="G48" s="17"/>
      <c r="H48" s="17"/>
      <c r="I48" s="17">
        <v>1800</v>
      </c>
      <c r="J48" s="17"/>
      <c r="K48" s="17"/>
      <c r="L48" s="17">
        <v>1800</v>
      </c>
    </row>
    <row r="49" spans="1:12">
      <c r="A49" s="16">
        <v>43507</v>
      </c>
      <c r="B49" s="17" t="s">
        <v>90</v>
      </c>
      <c r="C49" s="17">
        <v>400</v>
      </c>
      <c r="D49" s="17" t="s">
        <v>1</v>
      </c>
      <c r="E49" s="17">
        <v>1385</v>
      </c>
      <c r="F49" s="17">
        <v>1381</v>
      </c>
      <c r="G49" s="17">
        <v>1376</v>
      </c>
      <c r="H49" s="17">
        <v>1370</v>
      </c>
      <c r="I49" s="17">
        <v>1600</v>
      </c>
      <c r="J49" s="17">
        <v>2000</v>
      </c>
      <c r="K49" s="17">
        <v>2400</v>
      </c>
      <c r="L49" s="18">
        <v>6000</v>
      </c>
    </row>
    <row r="50" spans="1:12">
      <c r="A50" s="16">
        <v>43507</v>
      </c>
      <c r="B50" s="17" t="s">
        <v>91</v>
      </c>
      <c r="C50" s="17">
        <v>1100</v>
      </c>
      <c r="D50" s="17" t="s">
        <v>1</v>
      </c>
      <c r="E50" s="17">
        <v>410</v>
      </c>
      <c r="F50" s="17">
        <v>408.8</v>
      </c>
      <c r="G50" s="17">
        <v>406.5</v>
      </c>
      <c r="H50" s="17">
        <v>404</v>
      </c>
      <c r="I50" s="17">
        <v>1320</v>
      </c>
      <c r="J50" s="17">
        <v>2530</v>
      </c>
      <c r="K50" s="17">
        <v>2750</v>
      </c>
      <c r="L50" s="18">
        <v>6600</v>
      </c>
    </row>
    <row r="51" spans="1:12">
      <c r="A51" s="16">
        <v>43507</v>
      </c>
      <c r="B51" s="17" t="s">
        <v>4</v>
      </c>
      <c r="C51" s="17">
        <v>300</v>
      </c>
      <c r="D51" s="17" t="s">
        <v>1</v>
      </c>
      <c r="E51" s="17">
        <v>2132</v>
      </c>
      <c r="F51" s="17">
        <v>2126</v>
      </c>
      <c r="G51" s="17">
        <v>2122</v>
      </c>
      <c r="H51" s="17">
        <v>2110</v>
      </c>
      <c r="I51" s="17">
        <v>1800</v>
      </c>
      <c r="J51" s="17">
        <v>1200</v>
      </c>
      <c r="K51" s="17">
        <v>3600</v>
      </c>
      <c r="L51" s="18">
        <v>6600</v>
      </c>
    </row>
    <row r="52" spans="1:12">
      <c r="A52" s="16">
        <v>43504</v>
      </c>
      <c r="B52" s="17" t="s">
        <v>92</v>
      </c>
      <c r="C52" s="17">
        <v>500</v>
      </c>
      <c r="D52" s="17" t="s">
        <v>1</v>
      </c>
      <c r="E52" s="17">
        <v>1286</v>
      </c>
      <c r="F52" s="17">
        <v>1283</v>
      </c>
      <c r="G52" s="17">
        <v>1278</v>
      </c>
      <c r="H52" s="17"/>
      <c r="I52" s="17">
        <v>1500</v>
      </c>
      <c r="J52" s="17">
        <v>2500</v>
      </c>
      <c r="K52" s="17"/>
      <c r="L52" s="18">
        <v>4000</v>
      </c>
    </row>
    <row r="53" spans="1:12">
      <c r="A53" s="16">
        <v>43504</v>
      </c>
      <c r="B53" s="17" t="s">
        <v>57</v>
      </c>
      <c r="C53" s="17">
        <v>750</v>
      </c>
      <c r="D53" s="17" t="s">
        <v>1</v>
      </c>
      <c r="E53" s="17">
        <v>739</v>
      </c>
      <c r="F53" s="17">
        <v>737</v>
      </c>
      <c r="G53" s="17">
        <v>735</v>
      </c>
      <c r="H53" s="17">
        <v>730</v>
      </c>
      <c r="I53" s="17">
        <v>1500</v>
      </c>
      <c r="J53" s="17">
        <v>1500</v>
      </c>
      <c r="K53" s="17">
        <v>3750</v>
      </c>
      <c r="L53" s="18">
        <v>6750</v>
      </c>
    </row>
    <row r="54" spans="1:12">
      <c r="A54" s="16">
        <v>43504</v>
      </c>
      <c r="B54" s="17" t="s">
        <v>16</v>
      </c>
      <c r="C54" s="17">
        <v>500</v>
      </c>
      <c r="D54" s="17" t="s">
        <v>1</v>
      </c>
      <c r="E54" s="17">
        <v>608</v>
      </c>
      <c r="F54" s="17">
        <v>605</v>
      </c>
      <c r="G54" s="17"/>
      <c r="H54" s="17"/>
      <c r="I54" s="17">
        <v>1500</v>
      </c>
      <c r="J54" s="17"/>
      <c r="K54" s="17"/>
      <c r="L54" s="17">
        <v>1500</v>
      </c>
    </row>
    <row r="55" spans="1:12">
      <c r="A55" s="16">
        <v>43504</v>
      </c>
      <c r="B55" s="17" t="s">
        <v>93</v>
      </c>
      <c r="C55" s="17">
        <v>600</v>
      </c>
      <c r="D55" s="17" t="s">
        <v>1</v>
      </c>
      <c r="E55" s="17">
        <v>693</v>
      </c>
      <c r="F55" s="17">
        <v>690</v>
      </c>
      <c r="G55" s="17"/>
      <c r="H55" s="17"/>
      <c r="I55" s="17">
        <v>1800</v>
      </c>
      <c r="J55" s="17"/>
      <c r="K55" s="17"/>
      <c r="L55" s="17">
        <v>1800</v>
      </c>
    </row>
    <row r="56" spans="1:12">
      <c r="A56" s="14">
        <v>43438</v>
      </c>
      <c r="B56" s="15" t="s">
        <v>36</v>
      </c>
      <c r="C56" s="15">
        <v>500</v>
      </c>
      <c r="D56" s="15" t="s">
        <v>1</v>
      </c>
      <c r="E56" s="15">
        <v>1153</v>
      </c>
      <c r="F56" s="15">
        <v>1147</v>
      </c>
      <c r="G56" s="15">
        <v>1140</v>
      </c>
      <c r="H56" s="17"/>
      <c r="I56" s="17">
        <v>3000</v>
      </c>
      <c r="J56" s="17">
        <v>0</v>
      </c>
      <c r="K56" s="17"/>
      <c r="L56" s="17">
        <v>3000</v>
      </c>
    </row>
    <row r="57" spans="1:12">
      <c r="A57" s="14">
        <v>43437</v>
      </c>
      <c r="B57" s="15" t="s">
        <v>37</v>
      </c>
      <c r="C57" s="15">
        <v>1100</v>
      </c>
      <c r="D57" s="15" t="s">
        <v>1</v>
      </c>
      <c r="E57" s="15">
        <v>455</v>
      </c>
      <c r="F57" s="15">
        <v>452</v>
      </c>
      <c r="G57" s="15">
        <v>448</v>
      </c>
      <c r="H57" s="17"/>
      <c r="I57" s="17">
        <v>3300</v>
      </c>
      <c r="J57" s="17">
        <v>4400</v>
      </c>
      <c r="K57" s="17"/>
      <c r="L57" s="18">
        <v>7700</v>
      </c>
    </row>
    <row r="58" spans="1:12">
      <c r="A58" s="14">
        <v>43437</v>
      </c>
      <c r="B58" s="15" t="s">
        <v>38</v>
      </c>
      <c r="C58" s="15">
        <v>125</v>
      </c>
      <c r="D58" s="15" t="s">
        <v>1</v>
      </c>
      <c r="E58" s="15">
        <v>6010</v>
      </c>
      <c r="F58" s="15">
        <v>5985</v>
      </c>
      <c r="G58" s="15">
        <v>5950</v>
      </c>
      <c r="H58" s="17"/>
      <c r="I58" s="17">
        <v>3125</v>
      </c>
      <c r="J58" s="17">
        <v>0</v>
      </c>
      <c r="K58" s="17"/>
      <c r="L58" s="17">
        <v>3125</v>
      </c>
    </row>
    <row r="59" spans="1:12">
      <c r="A59" s="14">
        <v>43433</v>
      </c>
      <c r="B59" s="15" t="s">
        <v>39</v>
      </c>
      <c r="C59" s="15">
        <v>250</v>
      </c>
      <c r="D59" s="15" t="s">
        <v>5</v>
      </c>
      <c r="E59" s="15">
        <v>2475</v>
      </c>
      <c r="F59" s="15">
        <v>2490</v>
      </c>
      <c r="G59" s="15">
        <v>2510</v>
      </c>
      <c r="H59" s="17"/>
      <c r="I59" s="17">
        <v>3750</v>
      </c>
      <c r="J59" s="17">
        <v>5000</v>
      </c>
      <c r="K59" s="17"/>
      <c r="L59" s="18">
        <v>8750</v>
      </c>
    </row>
    <row r="60" spans="1:12">
      <c r="A60" s="14">
        <v>43431</v>
      </c>
      <c r="B60" s="15" t="s">
        <v>40</v>
      </c>
      <c r="C60" s="15">
        <v>550</v>
      </c>
      <c r="D60" s="15" t="s">
        <v>5</v>
      </c>
      <c r="E60" s="15">
        <v>989</v>
      </c>
      <c r="F60" s="15">
        <v>995</v>
      </c>
      <c r="G60" s="15">
        <v>1004</v>
      </c>
      <c r="H60" s="17"/>
      <c r="I60" s="17">
        <v>3300</v>
      </c>
      <c r="J60" s="17">
        <v>4950</v>
      </c>
      <c r="K60" s="17"/>
      <c r="L60" s="18">
        <v>8250</v>
      </c>
    </row>
    <row r="61" spans="1:12">
      <c r="A61" s="14">
        <v>43431</v>
      </c>
      <c r="B61" s="15" t="s">
        <v>41</v>
      </c>
      <c r="C61" s="15">
        <v>200</v>
      </c>
      <c r="D61" s="15" t="s">
        <v>5</v>
      </c>
      <c r="E61" s="15">
        <v>3992</v>
      </c>
      <c r="F61" s="15">
        <v>4010</v>
      </c>
      <c r="G61" s="15">
        <v>4040</v>
      </c>
      <c r="H61" s="17"/>
      <c r="I61" s="17">
        <v>3600</v>
      </c>
      <c r="J61" s="17">
        <v>6000</v>
      </c>
      <c r="K61" s="17"/>
      <c r="L61" s="18">
        <v>9600</v>
      </c>
    </row>
    <row r="62" spans="1:12">
      <c r="A62" s="14">
        <v>43431</v>
      </c>
      <c r="B62" s="15" t="s">
        <v>42</v>
      </c>
      <c r="C62" s="15">
        <v>500</v>
      </c>
      <c r="D62" s="15" t="s">
        <v>5</v>
      </c>
      <c r="E62" s="15">
        <v>1171</v>
      </c>
      <c r="F62" s="15">
        <v>1178</v>
      </c>
      <c r="G62" s="15">
        <v>1190</v>
      </c>
      <c r="H62" s="17"/>
      <c r="I62" s="17">
        <v>3500</v>
      </c>
      <c r="J62" s="17">
        <v>0</v>
      </c>
      <c r="K62" s="17"/>
      <c r="L62" s="17">
        <v>3500</v>
      </c>
    </row>
    <row r="63" spans="1:12">
      <c r="A63" s="14">
        <v>43430</v>
      </c>
      <c r="B63" s="15" t="s">
        <v>43</v>
      </c>
      <c r="C63" s="15">
        <v>1500</v>
      </c>
      <c r="D63" s="15" t="s">
        <v>1</v>
      </c>
      <c r="E63" s="15">
        <v>318.5</v>
      </c>
      <c r="F63" s="15">
        <v>316.5</v>
      </c>
      <c r="G63" s="15">
        <v>314</v>
      </c>
      <c r="H63" s="17"/>
      <c r="I63" s="17">
        <v>3000</v>
      </c>
      <c r="J63" s="17">
        <v>3750</v>
      </c>
      <c r="K63" s="17"/>
      <c r="L63" s="18">
        <v>6750</v>
      </c>
    </row>
    <row r="64" spans="1:12">
      <c r="A64" s="14">
        <v>43430</v>
      </c>
      <c r="B64" s="15" t="s">
        <v>39</v>
      </c>
      <c r="C64" s="15">
        <v>250</v>
      </c>
      <c r="D64" s="15" t="s">
        <v>1</v>
      </c>
      <c r="E64" s="15">
        <v>2361</v>
      </c>
      <c r="F64" s="15">
        <v>2349</v>
      </c>
      <c r="G64" s="15">
        <v>2330</v>
      </c>
      <c r="H64" s="17"/>
      <c r="I64" s="17">
        <v>3000</v>
      </c>
      <c r="J64" s="17">
        <v>0</v>
      </c>
      <c r="K64" s="17"/>
      <c r="L64" s="17">
        <v>3000</v>
      </c>
    </row>
    <row r="65" spans="1:12">
      <c r="A65" s="14">
        <v>43426</v>
      </c>
      <c r="B65" s="15" t="s">
        <v>44</v>
      </c>
      <c r="C65" s="15">
        <v>700</v>
      </c>
      <c r="D65" s="15" t="s">
        <v>1</v>
      </c>
      <c r="E65" s="15">
        <v>998</v>
      </c>
      <c r="F65" s="15">
        <v>994</v>
      </c>
      <c r="G65" s="15">
        <v>986</v>
      </c>
      <c r="H65" s="17"/>
      <c r="I65" s="17">
        <v>2800</v>
      </c>
      <c r="J65" s="17">
        <v>5600</v>
      </c>
      <c r="K65" s="17"/>
      <c r="L65" s="18">
        <v>8400</v>
      </c>
    </row>
    <row r="66" spans="1:12">
      <c r="A66" s="14">
        <v>43426</v>
      </c>
      <c r="B66" s="15" t="s">
        <v>45</v>
      </c>
      <c r="C66" s="15">
        <v>1300</v>
      </c>
      <c r="D66" s="15" t="s">
        <v>5</v>
      </c>
      <c r="E66" s="15">
        <v>451</v>
      </c>
      <c r="F66" s="15">
        <v>454</v>
      </c>
      <c r="G66" s="15">
        <v>458</v>
      </c>
      <c r="H66" s="17"/>
      <c r="I66" s="17">
        <v>3900</v>
      </c>
      <c r="J66" s="17">
        <v>0</v>
      </c>
      <c r="K66" s="17"/>
      <c r="L66" s="17">
        <v>3900</v>
      </c>
    </row>
    <row r="67" spans="1:12">
      <c r="A67" s="14">
        <v>43426</v>
      </c>
      <c r="B67" s="15" t="s">
        <v>46</v>
      </c>
      <c r="C67" s="15">
        <v>2000</v>
      </c>
      <c r="D67" s="15" t="s">
        <v>5</v>
      </c>
      <c r="E67" s="15">
        <v>326</v>
      </c>
      <c r="F67" s="15">
        <v>328</v>
      </c>
      <c r="G67" s="15">
        <v>332</v>
      </c>
      <c r="H67" s="17"/>
      <c r="I67" s="17">
        <v>-6399.9999999999773</v>
      </c>
      <c r="J67" s="17">
        <v>0</v>
      </c>
      <c r="K67" s="17"/>
      <c r="L67" s="19">
        <v>-6399.9999999999773</v>
      </c>
    </row>
    <row r="68" spans="1:12">
      <c r="A68" s="14">
        <v>43425</v>
      </c>
      <c r="B68" s="15" t="s">
        <v>47</v>
      </c>
      <c r="C68" s="15">
        <v>500</v>
      </c>
      <c r="D68" s="15" t="s">
        <v>1</v>
      </c>
      <c r="E68" s="15">
        <v>960</v>
      </c>
      <c r="F68" s="15">
        <v>955</v>
      </c>
      <c r="G68" s="15">
        <v>948</v>
      </c>
      <c r="H68" s="17"/>
      <c r="I68" s="17">
        <v>2500</v>
      </c>
      <c r="J68" s="17">
        <v>0</v>
      </c>
      <c r="K68" s="17"/>
      <c r="L68" s="17">
        <v>2500</v>
      </c>
    </row>
    <row r="69" spans="1:12">
      <c r="A69" s="14">
        <v>43424</v>
      </c>
      <c r="B69" s="15" t="s">
        <v>48</v>
      </c>
      <c r="C69" s="15">
        <v>600</v>
      </c>
      <c r="D69" s="15" t="s">
        <v>1</v>
      </c>
      <c r="E69" s="15">
        <v>1198</v>
      </c>
      <c r="F69" s="15">
        <v>1192</v>
      </c>
      <c r="G69" s="15">
        <v>1182</v>
      </c>
      <c r="H69" s="17"/>
      <c r="I69" s="17">
        <v>-6000</v>
      </c>
      <c r="J69" s="17">
        <v>0</v>
      </c>
      <c r="K69" s="17"/>
      <c r="L69" s="19">
        <v>-6000</v>
      </c>
    </row>
    <row r="70" spans="1:12">
      <c r="A70" s="14">
        <v>43420</v>
      </c>
      <c r="B70" s="15" t="s">
        <v>49</v>
      </c>
      <c r="C70" s="15">
        <v>1250</v>
      </c>
      <c r="D70" s="15" t="s">
        <v>5</v>
      </c>
      <c r="E70" s="15">
        <v>393.6</v>
      </c>
      <c r="F70" s="15">
        <v>396</v>
      </c>
      <c r="G70" s="15">
        <v>400</v>
      </c>
      <c r="H70" s="17"/>
      <c r="I70" s="17">
        <v>2999.9999999999718</v>
      </c>
      <c r="J70" s="17">
        <v>0</v>
      </c>
      <c r="K70" s="17"/>
      <c r="L70" s="17">
        <v>2999.9999999999718</v>
      </c>
    </row>
    <row r="71" spans="1:12">
      <c r="A71" s="14">
        <v>43419</v>
      </c>
      <c r="B71" s="15" t="s">
        <v>35</v>
      </c>
      <c r="C71" s="15">
        <v>2000</v>
      </c>
      <c r="D71" s="15" t="s">
        <v>5</v>
      </c>
      <c r="E71" s="15">
        <v>255</v>
      </c>
      <c r="F71" s="15">
        <v>257</v>
      </c>
      <c r="G71" s="15">
        <v>260</v>
      </c>
      <c r="H71" s="17"/>
      <c r="I71" s="17">
        <v>4000</v>
      </c>
      <c r="J71" s="17">
        <v>0</v>
      </c>
      <c r="K71" s="17"/>
      <c r="L71" s="17">
        <v>4000</v>
      </c>
    </row>
    <row r="72" spans="1:12">
      <c r="A72" s="14">
        <v>43418</v>
      </c>
      <c r="B72" s="15" t="s">
        <v>49</v>
      </c>
      <c r="C72" s="15">
        <v>1250</v>
      </c>
      <c r="D72" s="15" t="s">
        <v>5</v>
      </c>
      <c r="E72" s="15">
        <v>375</v>
      </c>
      <c r="F72" s="15">
        <v>377.5</v>
      </c>
      <c r="G72" s="15">
        <v>381</v>
      </c>
      <c r="H72" s="17"/>
      <c r="I72" s="17">
        <v>3125</v>
      </c>
      <c r="J72" s="17">
        <v>4375</v>
      </c>
      <c r="K72" s="17"/>
      <c r="L72" s="18">
        <v>7500</v>
      </c>
    </row>
    <row r="73" spans="1:12">
      <c r="A73" s="14">
        <v>43417</v>
      </c>
      <c r="B73" s="15" t="s">
        <v>50</v>
      </c>
      <c r="C73" s="15">
        <v>1500</v>
      </c>
      <c r="D73" s="15" t="s">
        <v>1</v>
      </c>
      <c r="E73" s="15">
        <v>254</v>
      </c>
      <c r="F73" s="15">
        <v>251.3</v>
      </c>
      <c r="G73" s="15">
        <v>247</v>
      </c>
      <c r="H73" s="17"/>
      <c r="I73" s="17">
        <v>4049.9999999999827</v>
      </c>
      <c r="J73" s="17">
        <v>0</v>
      </c>
      <c r="K73" s="17"/>
      <c r="L73" s="17">
        <v>4049.9999999999827</v>
      </c>
    </row>
    <row r="74" spans="1:12">
      <c r="A74" s="14">
        <v>43417</v>
      </c>
      <c r="B74" s="15" t="s">
        <v>51</v>
      </c>
      <c r="C74" s="15">
        <v>300</v>
      </c>
      <c r="D74" s="15" t="s">
        <v>1</v>
      </c>
      <c r="E74" s="15">
        <v>1475</v>
      </c>
      <c r="F74" s="15">
        <v>1465</v>
      </c>
      <c r="G74" s="15">
        <v>1450</v>
      </c>
      <c r="H74" s="17"/>
      <c r="I74" s="17">
        <v>4829.9999999999727</v>
      </c>
      <c r="J74" s="17">
        <v>4500</v>
      </c>
      <c r="K74" s="17"/>
      <c r="L74" s="18">
        <v>9329.9999999999727</v>
      </c>
    </row>
    <row r="75" spans="1:12">
      <c r="A75" s="14">
        <v>43416</v>
      </c>
      <c r="B75" s="15" t="s">
        <v>41</v>
      </c>
      <c r="C75" s="15">
        <v>200</v>
      </c>
      <c r="D75" s="15" t="s">
        <v>1</v>
      </c>
      <c r="E75" s="15">
        <v>3825</v>
      </c>
      <c r="F75" s="15">
        <v>3810</v>
      </c>
      <c r="G75" s="15">
        <v>3785</v>
      </c>
      <c r="H75" s="17"/>
      <c r="I75" s="17">
        <v>3000</v>
      </c>
      <c r="J75" s="17">
        <v>5000</v>
      </c>
      <c r="K75" s="17"/>
      <c r="L75" s="18">
        <v>8000</v>
      </c>
    </row>
    <row r="76" spans="1:12">
      <c r="A76" s="14">
        <v>43416</v>
      </c>
      <c r="B76" s="15" t="s">
        <v>52</v>
      </c>
      <c r="C76" s="15">
        <v>1000</v>
      </c>
      <c r="D76" s="15" t="s">
        <v>1</v>
      </c>
      <c r="E76" s="15">
        <v>782</v>
      </c>
      <c r="F76" s="15">
        <v>778</v>
      </c>
      <c r="G76" s="15">
        <v>772</v>
      </c>
      <c r="H76" s="17"/>
      <c r="I76" s="17">
        <v>4000</v>
      </c>
      <c r="J76" s="17">
        <v>0</v>
      </c>
      <c r="K76" s="17"/>
      <c r="L76" s="17">
        <v>4000</v>
      </c>
    </row>
    <row r="77" spans="1:12">
      <c r="A77" s="14">
        <v>43413</v>
      </c>
      <c r="B77" s="15" t="s">
        <v>53</v>
      </c>
      <c r="C77" s="15">
        <v>2250</v>
      </c>
      <c r="D77" s="15" t="s">
        <v>1</v>
      </c>
      <c r="E77" s="15">
        <v>212.5</v>
      </c>
      <c r="F77" s="15">
        <v>211</v>
      </c>
      <c r="G77" s="15">
        <v>209</v>
      </c>
      <c r="H77" s="17"/>
      <c r="I77" s="17">
        <v>3375</v>
      </c>
      <c r="J77" s="17">
        <v>0</v>
      </c>
      <c r="K77" s="17"/>
      <c r="L77" s="17">
        <v>3375</v>
      </c>
    </row>
    <row r="78" spans="1:12">
      <c r="A78" s="14">
        <v>43413</v>
      </c>
      <c r="B78" s="15" t="s">
        <v>54</v>
      </c>
      <c r="C78" s="15">
        <v>400</v>
      </c>
      <c r="D78" s="15" t="s">
        <v>1</v>
      </c>
      <c r="E78" s="15">
        <v>1045</v>
      </c>
      <c r="F78" s="15">
        <v>1037</v>
      </c>
      <c r="G78" s="15">
        <v>1028</v>
      </c>
      <c r="H78" s="17"/>
      <c r="I78" s="17">
        <v>3200</v>
      </c>
      <c r="J78" s="17">
        <v>3600</v>
      </c>
      <c r="K78" s="17"/>
      <c r="L78" s="18">
        <v>6800</v>
      </c>
    </row>
    <row r="79" spans="1:12">
      <c r="A79" s="14">
        <v>43410</v>
      </c>
      <c r="B79" s="15" t="s">
        <v>55</v>
      </c>
      <c r="C79" s="15">
        <v>1300</v>
      </c>
      <c r="D79" s="15" t="s">
        <v>1</v>
      </c>
      <c r="E79" s="15">
        <v>358</v>
      </c>
      <c r="F79" s="15">
        <v>355</v>
      </c>
      <c r="G79" s="15">
        <v>350</v>
      </c>
      <c r="H79" s="17"/>
      <c r="I79" s="17">
        <v>3900</v>
      </c>
      <c r="J79" s="17">
        <v>0</v>
      </c>
      <c r="K79" s="17"/>
      <c r="L79" s="17">
        <v>3900</v>
      </c>
    </row>
    <row r="80" spans="1:12">
      <c r="A80" s="14">
        <v>43410</v>
      </c>
      <c r="B80" s="15" t="s">
        <v>36</v>
      </c>
      <c r="C80" s="15">
        <v>500</v>
      </c>
      <c r="D80" s="15" t="s">
        <v>5</v>
      </c>
      <c r="E80" s="15">
        <v>1107</v>
      </c>
      <c r="F80" s="15">
        <v>1113</v>
      </c>
      <c r="G80" s="15">
        <v>1120</v>
      </c>
      <c r="H80" s="17"/>
      <c r="I80" s="17">
        <v>3000</v>
      </c>
      <c r="J80" s="17">
        <v>0</v>
      </c>
      <c r="K80" s="17"/>
      <c r="L80" s="17">
        <v>3000</v>
      </c>
    </row>
    <row r="81" spans="1:12">
      <c r="A81" s="14">
        <v>43409</v>
      </c>
      <c r="B81" s="15" t="s">
        <v>56</v>
      </c>
      <c r="C81" s="15">
        <v>500</v>
      </c>
      <c r="D81" s="15" t="s">
        <v>1</v>
      </c>
      <c r="E81" s="15">
        <v>1060</v>
      </c>
      <c r="F81" s="15">
        <v>1054</v>
      </c>
      <c r="G81" s="15">
        <v>1047</v>
      </c>
      <c r="H81" s="17"/>
      <c r="I81" s="17">
        <v>3000</v>
      </c>
      <c r="J81" s="17">
        <v>0</v>
      </c>
      <c r="K81" s="17"/>
      <c r="L81" s="17">
        <v>3000</v>
      </c>
    </row>
    <row r="82" spans="1:12">
      <c r="A82" s="14">
        <v>43409</v>
      </c>
      <c r="B82" s="15" t="s">
        <v>57</v>
      </c>
      <c r="C82" s="15">
        <v>750</v>
      </c>
      <c r="D82" s="15" t="s">
        <v>1</v>
      </c>
      <c r="E82" s="15">
        <v>848</v>
      </c>
      <c r="F82" s="15">
        <v>844</v>
      </c>
      <c r="G82" s="15">
        <v>838</v>
      </c>
      <c r="H82" s="17"/>
      <c r="I82" s="17">
        <v>-4575.0000000000173</v>
      </c>
      <c r="J82" s="17">
        <v>0</v>
      </c>
      <c r="K82" s="17"/>
      <c r="L82" s="19">
        <v>-4575.0000000000173</v>
      </c>
    </row>
    <row r="83" spans="1:12">
      <c r="A83" s="14">
        <v>43409</v>
      </c>
      <c r="B83" s="15" t="s">
        <v>43</v>
      </c>
      <c r="C83" s="15">
        <v>1500</v>
      </c>
      <c r="D83" s="15" t="s">
        <v>5</v>
      </c>
      <c r="E83" s="15">
        <v>353</v>
      </c>
      <c r="F83" s="15">
        <v>355</v>
      </c>
      <c r="G83" s="15">
        <v>359</v>
      </c>
      <c r="H83" s="17"/>
      <c r="I83" s="17">
        <v>3000</v>
      </c>
      <c r="J83" s="17">
        <v>6000</v>
      </c>
      <c r="K83" s="17"/>
      <c r="L83" s="18">
        <v>9000</v>
      </c>
    </row>
    <row r="84" spans="1:12">
      <c r="A84" s="14">
        <v>43406</v>
      </c>
      <c r="B84" s="15" t="s">
        <v>58</v>
      </c>
      <c r="C84" s="15">
        <v>700</v>
      </c>
      <c r="D84" s="15" t="s">
        <v>1</v>
      </c>
      <c r="E84" s="15">
        <v>857</v>
      </c>
      <c r="F84" s="15">
        <v>853</v>
      </c>
      <c r="G84" s="15">
        <v>848</v>
      </c>
      <c r="H84" s="17"/>
      <c r="I84" s="17">
        <v>-4270.0000000000164</v>
      </c>
      <c r="J84" s="17">
        <v>0</v>
      </c>
      <c r="K84" s="17"/>
      <c r="L84" s="19">
        <v>-4270.0000000000164</v>
      </c>
    </row>
    <row r="85" spans="1:12">
      <c r="A85" s="14">
        <v>43406</v>
      </c>
      <c r="B85" s="15" t="s">
        <v>59</v>
      </c>
      <c r="C85" s="15">
        <v>7500</v>
      </c>
      <c r="D85" s="15" t="s">
        <v>5</v>
      </c>
      <c r="E85" s="15">
        <v>70.400000000000006</v>
      </c>
      <c r="F85" s="15">
        <v>71</v>
      </c>
      <c r="G85" s="15">
        <v>72</v>
      </c>
      <c r="H85" s="17"/>
      <c r="I85" s="17">
        <v>4499.9999999999573</v>
      </c>
      <c r="J85" s="17">
        <v>0</v>
      </c>
      <c r="K85" s="17"/>
      <c r="L85" s="17">
        <v>4499.9999999999573</v>
      </c>
    </row>
    <row r="86" spans="1:12">
      <c r="A86" s="14">
        <v>43405</v>
      </c>
      <c r="B86" s="15" t="s">
        <v>49</v>
      </c>
      <c r="C86" s="15">
        <v>1250</v>
      </c>
      <c r="D86" s="15" t="s">
        <v>1</v>
      </c>
      <c r="E86" s="15">
        <v>376</v>
      </c>
      <c r="F86" s="15">
        <v>373</v>
      </c>
      <c r="G86" s="15">
        <v>369</v>
      </c>
      <c r="H86" s="17"/>
      <c r="I86" s="17">
        <v>3750</v>
      </c>
      <c r="J86" s="17">
        <v>0</v>
      </c>
      <c r="K86" s="17"/>
      <c r="L86" s="17">
        <v>3750</v>
      </c>
    </row>
    <row r="87" spans="1:12">
      <c r="A87" s="14">
        <v>43405</v>
      </c>
      <c r="B87" s="15" t="s">
        <v>55</v>
      </c>
      <c r="C87" s="15">
        <v>1300</v>
      </c>
      <c r="D87" s="15" t="s">
        <v>1</v>
      </c>
      <c r="E87" s="15">
        <v>362</v>
      </c>
      <c r="F87" s="15">
        <v>359</v>
      </c>
      <c r="G87" s="15">
        <v>355</v>
      </c>
      <c r="H87" s="17"/>
      <c r="I87" s="17">
        <v>3900</v>
      </c>
      <c r="J87" s="17">
        <v>5200</v>
      </c>
      <c r="K87" s="17"/>
      <c r="L87" s="18">
        <v>9100</v>
      </c>
    </row>
    <row r="89" spans="1:12">
      <c r="L89">
        <f>SUM(L10:L87)</f>
        <v>310254.99999999988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zoomScale="90" zoomScaleNormal="90" workbookViewId="0">
      <selection activeCell="L17" sqref="L17"/>
    </sheetView>
  </sheetViews>
  <sheetFormatPr defaultRowHeight="15"/>
  <cols>
    <col min="1" max="1" width="16.7109375" customWidth="1"/>
    <col min="2" max="2" width="15.28515625" bestFit="1" customWidth="1"/>
    <col min="3" max="3" width="9.7109375" customWidth="1"/>
    <col min="5" max="5" width="9.85546875" bestFit="1" customWidth="1"/>
    <col min="9" max="11" width="12.140625" bestFit="1" customWidth="1"/>
    <col min="12" max="12" width="16.140625" bestFit="1" customWidth="1"/>
  </cols>
  <sheetData>
    <row r="1" spans="1:12">
      <c r="D1" s="10"/>
      <c r="E1" s="10"/>
      <c r="F1" s="10"/>
      <c r="G1" s="10"/>
      <c r="H1" s="10"/>
      <c r="I1" s="10"/>
      <c r="J1" s="10"/>
      <c r="K1" s="10"/>
      <c r="L1" s="10"/>
    </row>
    <row r="2" spans="1:12">
      <c r="D2" s="10"/>
      <c r="E2" s="10"/>
      <c r="F2" s="10"/>
      <c r="G2" s="10"/>
      <c r="H2" s="10"/>
      <c r="I2" s="10"/>
      <c r="J2" s="10"/>
      <c r="K2" s="10"/>
      <c r="L2" s="10"/>
    </row>
    <row r="3" spans="1:12">
      <c r="D3" s="10"/>
      <c r="E3" s="10"/>
      <c r="F3" s="10"/>
      <c r="G3" s="10"/>
      <c r="H3" s="10"/>
      <c r="I3" s="10"/>
      <c r="J3" s="10"/>
      <c r="K3" s="10"/>
      <c r="L3" s="10"/>
    </row>
    <row r="4" spans="1:12">
      <c r="D4" s="10"/>
      <c r="E4" s="10"/>
      <c r="F4" s="10"/>
      <c r="G4" s="10"/>
      <c r="H4" s="10"/>
      <c r="I4" s="10"/>
      <c r="J4" s="10"/>
      <c r="K4" s="10"/>
      <c r="L4" s="10"/>
    </row>
    <row r="5" spans="1:12">
      <c r="D5" s="10"/>
      <c r="E5" s="10"/>
      <c r="F5" s="10"/>
      <c r="G5" s="10"/>
      <c r="H5" s="10"/>
      <c r="I5" s="10"/>
      <c r="J5" s="10"/>
      <c r="K5" s="10"/>
      <c r="L5" s="10"/>
    </row>
    <row r="6" spans="1:12"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s="23" customFormat="1" ht="32.25">
      <c r="A8" s="22"/>
      <c r="B8" s="22"/>
      <c r="C8" s="24"/>
      <c r="D8" s="24"/>
      <c r="E8" s="25" t="s">
        <v>98</v>
      </c>
      <c r="F8" s="24"/>
      <c r="G8" s="24"/>
      <c r="H8" s="24"/>
      <c r="I8" s="24"/>
      <c r="J8" s="22"/>
      <c r="K8" s="22"/>
      <c r="L8" s="22"/>
    </row>
    <row r="9" spans="1:1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1"/>
      <c r="B11" s="12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28.5">
      <c r="A12" s="37" t="s">
        <v>23</v>
      </c>
      <c r="B12" s="38" t="s">
        <v>24</v>
      </c>
      <c r="C12" s="39" t="s">
        <v>25</v>
      </c>
      <c r="D12" s="37" t="s">
        <v>26</v>
      </c>
      <c r="E12" s="37" t="s">
        <v>27</v>
      </c>
      <c r="F12" s="37" t="s">
        <v>28</v>
      </c>
      <c r="G12" s="37" t="s">
        <v>29</v>
      </c>
      <c r="H12" s="37" t="s">
        <v>30</v>
      </c>
      <c r="I12" s="37" t="s">
        <v>31</v>
      </c>
      <c r="J12" s="37" t="s">
        <v>32</v>
      </c>
      <c r="K12" s="37" t="s">
        <v>33</v>
      </c>
      <c r="L12" s="37" t="s">
        <v>34</v>
      </c>
    </row>
    <row r="13" spans="1:12">
      <c r="A13" s="44">
        <v>43530</v>
      </c>
      <c r="B13" s="38" t="s">
        <v>36</v>
      </c>
      <c r="C13" s="39">
        <v>500</v>
      </c>
      <c r="D13" s="37" t="s">
        <v>106</v>
      </c>
      <c r="E13" s="37">
        <v>1250</v>
      </c>
      <c r="F13" s="37">
        <v>1254</v>
      </c>
      <c r="G13" s="37">
        <v>1258</v>
      </c>
      <c r="H13" s="37">
        <v>1264</v>
      </c>
      <c r="I13" s="37">
        <v>2000</v>
      </c>
      <c r="J13" s="37">
        <v>2000</v>
      </c>
      <c r="K13" s="37">
        <v>3000</v>
      </c>
      <c r="L13" s="37">
        <v>7000</v>
      </c>
    </row>
    <row r="14" spans="1:12">
      <c r="A14" s="44">
        <v>43530</v>
      </c>
      <c r="B14" s="38" t="s">
        <v>128</v>
      </c>
      <c r="C14" s="39">
        <v>500</v>
      </c>
      <c r="D14" s="37" t="s">
        <v>106</v>
      </c>
      <c r="E14" s="37">
        <v>2723</v>
      </c>
      <c r="F14" s="37">
        <v>2726</v>
      </c>
      <c r="G14" s="37">
        <v>2730</v>
      </c>
      <c r="H14" s="37">
        <v>2738</v>
      </c>
      <c r="I14" s="37">
        <v>1500</v>
      </c>
      <c r="J14" s="37">
        <v>2000</v>
      </c>
      <c r="K14" s="37">
        <v>4000</v>
      </c>
      <c r="L14" s="37">
        <v>7500</v>
      </c>
    </row>
    <row r="15" spans="1:12">
      <c r="A15" s="44">
        <v>43529</v>
      </c>
      <c r="B15" s="38" t="s">
        <v>127</v>
      </c>
      <c r="C15" s="39">
        <v>500</v>
      </c>
      <c r="D15" s="37" t="s">
        <v>105</v>
      </c>
      <c r="E15" s="37">
        <v>509</v>
      </c>
      <c r="F15" s="37">
        <v>516</v>
      </c>
      <c r="G15" s="37"/>
      <c r="H15" s="37"/>
      <c r="I15" s="37">
        <v>-3500</v>
      </c>
      <c r="J15" s="37"/>
      <c r="K15" s="37"/>
      <c r="L15" s="45">
        <v>-3500</v>
      </c>
    </row>
    <row r="16" spans="1:12">
      <c r="A16" s="44">
        <v>43529</v>
      </c>
      <c r="B16" s="38" t="s">
        <v>121</v>
      </c>
      <c r="C16" s="39">
        <v>500</v>
      </c>
      <c r="D16" s="37" t="s">
        <v>106</v>
      </c>
      <c r="E16" s="37">
        <v>1029</v>
      </c>
      <c r="F16" s="37">
        <v>1033</v>
      </c>
      <c r="G16" s="37">
        <v>1036</v>
      </c>
      <c r="H16" s="37">
        <v>1039.95</v>
      </c>
      <c r="I16" s="37">
        <v>2000</v>
      </c>
      <c r="J16" s="37">
        <v>1500</v>
      </c>
      <c r="K16" s="37">
        <v>2000</v>
      </c>
      <c r="L16" s="46">
        <v>5000</v>
      </c>
    </row>
    <row r="17" spans="1:12">
      <c r="A17" s="44">
        <v>43529</v>
      </c>
      <c r="B17" s="38" t="s">
        <v>126</v>
      </c>
      <c r="C17" s="39">
        <v>500</v>
      </c>
      <c r="D17" s="37" t="s">
        <v>106</v>
      </c>
      <c r="E17" s="37">
        <v>621</v>
      </c>
      <c r="F17" s="37">
        <v>219.7</v>
      </c>
      <c r="G17" s="37"/>
      <c r="H17" s="37"/>
      <c r="I17" s="37">
        <v>-650</v>
      </c>
      <c r="J17" s="37"/>
      <c r="K17" s="37"/>
      <c r="L17" s="45">
        <v>-650</v>
      </c>
    </row>
    <row r="18" spans="1:12">
      <c r="A18" s="44">
        <v>43529</v>
      </c>
      <c r="B18" s="38" t="s">
        <v>125</v>
      </c>
      <c r="C18" s="39">
        <v>500</v>
      </c>
      <c r="D18" s="37" t="s">
        <v>106</v>
      </c>
      <c r="E18" s="37">
        <v>736</v>
      </c>
      <c r="F18" s="37">
        <v>739</v>
      </c>
      <c r="G18" s="37"/>
      <c r="H18" s="37"/>
      <c r="I18" s="37">
        <v>1500</v>
      </c>
      <c r="J18" s="37"/>
      <c r="K18" s="37"/>
      <c r="L18" s="37">
        <v>1500</v>
      </c>
    </row>
    <row r="19" spans="1:12" ht="13.5" customHeight="1">
      <c r="A19" s="44">
        <v>43529</v>
      </c>
      <c r="B19" s="38" t="s">
        <v>124</v>
      </c>
      <c r="C19" s="39">
        <v>500</v>
      </c>
      <c r="D19" s="37" t="s">
        <v>106</v>
      </c>
      <c r="E19" s="37">
        <v>1231</v>
      </c>
      <c r="F19" s="37">
        <v>1235</v>
      </c>
      <c r="G19" s="37">
        <v>1240</v>
      </c>
      <c r="H19" s="37">
        <v>1245</v>
      </c>
      <c r="I19" s="37">
        <v>2000</v>
      </c>
      <c r="J19" s="37">
        <v>2500</v>
      </c>
      <c r="K19" s="37">
        <v>2500</v>
      </c>
      <c r="L19" s="46">
        <v>7000</v>
      </c>
    </row>
    <row r="20" spans="1:12">
      <c r="A20" s="44">
        <v>43525</v>
      </c>
      <c r="B20" s="38" t="s">
        <v>123</v>
      </c>
      <c r="C20" s="39">
        <v>500</v>
      </c>
      <c r="D20" s="37" t="s">
        <v>106</v>
      </c>
      <c r="E20" s="37">
        <v>1373</v>
      </c>
      <c r="F20" s="37">
        <v>1377</v>
      </c>
      <c r="G20" s="37">
        <v>1385</v>
      </c>
      <c r="H20" s="37"/>
      <c r="I20" s="37">
        <v>2500</v>
      </c>
      <c r="J20" s="37">
        <v>3500</v>
      </c>
      <c r="K20" s="37"/>
      <c r="L20" s="46">
        <v>6000</v>
      </c>
    </row>
    <row r="21" spans="1:12">
      <c r="A21" s="44">
        <v>43525</v>
      </c>
      <c r="B21" s="38" t="s">
        <v>122</v>
      </c>
      <c r="C21" s="39">
        <v>500</v>
      </c>
      <c r="D21" s="37" t="s">
        <v>105</v>
      </c>
      <c r="E21" s="37">
        <v>1135</v>
      </c>
      <c r="F21" s="37">
        <v>1142.5</v>
      </c>
      <c r="G21" s="37"/>
      <c r="H21" s="37"/>
      <c r="I21" s="37">
        <v>-4000</v>
      </c>
      <c r="J21" s="37"/>
      <c r="K21" s="37"/>
      <c r="L21" s="45">
        <v>-4000</v>
      </c>
    </row>
    <row r="22" spans="1:12">
      <c r="A22" s="44">
        <v>43525</v>
      </c>
      <c r="B22" s="38" t="s">
        <v>121</v>
      </c>
      <c r="C22" s="39">
        <v>500</v>
      </c>
      <c r="D22" s="37" t="s">
        <v>105</v>
      </c>
      <c r="E22" s="37">
        <v>1020</v>
      </c>
      <c r="F22" s="37">
        <v>1025</v>
      </c>
      <c r="G22" s="37"/>
      <c r="H22" s="37"/>
      <c r="I22" s="37">
        <v>-2500</v>
      </c>
      <c r="J22" s="37"/>
      <c r="K22" s="37"/>
      <c r="L22" s="45">
        <v>-2500</v>
      </c>
    </row>
    <row r="23" spans="1:12">
      <c r="A23" s="44">
        <v>43525</v>
      </c>
      <c r="B23" s="38" t="s">
        <v>120</v>
      </c>
      <c r="C23" s="39">
        <v>500</v>
      </c>
      <c r="D23" s="37" t="s">
        <v>106</v>
      </c>
      <c r="E23" s="37">
        <v>6518</v>
      </c>
      <c r="F23" s="37">
        <v>6528</v>
      </c>
      <c r="G23" s="37">
        <v>6535</v>
      </c>
      <c r="H23" s="37">
        <v>6540</v>
      </c>
      <c r="I23" s="37">
        <v>5000</v>
      </c>
      <c r="J23" s="37">
        <v>3500</v>
      </c>
      <c r="K23" s="37">
        <v>2500</v>
      </c>
      <c r="L23" s="46">
        <v>11000</v>
      </c>
    </row>
    <row r="24" spans="1:12">
      <c r="A24" s="44">
        <v>43525</v>
      </c>
      <c r="B24" s="38" t="s">
        <v>100</v>
      </c>
      <c r="C24" s="39">
        <v>500</v>
      </c>
      <c r="D24" s="37" t="s">
        <v>106</v>
      </c>
      <c r="E24" s="37">
        <v>346</v>
      </c>
      <c r="F24" s="37">
        <v>347</v>
      </c>
      <c r="G24" s="37"/>
      <c r="H24" s="37"/>
      <c r="I24" s="37">
        <v>500</v>
      </c>
      <c r="J24" s="37"/>
      <c r="K24" s="37"/>
      <c r="L24" s="37">
        <v>500</v>
      </c>
    </row>
    <row r="25" spans="1:12">
      <c r="A25" s="44">
        <v>43525</v>
      </c>
      <c r="B25" s="38" t="s">
        <v>16</v>
      </c>
      <c r="C25" s="39">
        <v>500</v>
      </c>
      <c r="D25" s="37" t="s">
        <v>106</v>
      </c>
      <c r="E25" s="37">
        <v>671</v>
      </c>
      <c r="F25" s="37">
        <v>674</v>
      </c>
      <c r="G25" s="37"/>
      <c r="H25" s="37"/>
      <c r="I25" s="37">
        <v>1500</v>
      </c>
      <c r="J25" s="37"/>
      <c r="K25" s="37"/>
      <c r="L25" s="37">
        <v>1500</v>
      </c>
    </row>
    <row r="26" spans="1:12">
      <c r="A26" s="44">
        <v>43524</v>
      </c>
      <c r="B26" s="38" t="s">
        <v>119</v>
      </c>
      <c r="C26" s="39">
        <v>500</v>
      </c>
      <c r="D26" s="37" t="s">
        <v>105</v>
      </c>
      <c r="E26" s="37">
        <v>2631</v>
      </c>
      <c r="F26" s="37">
        <v>2645</v>
      </c>
      <c r="G26" s="37"/>
      <c r="H26" s="37"/>
      <c r="I26" s="37">
        <v>-7500</v>
      </c>
      <c r="J26" s="37"/>
      <c r="K26" s="37"/>
      <c r="L26" s="45">
        <v>-7500</v>
      </c>
    </row>
    <row r="27" spans="1:12">
      <c r="A27" s="44">
        <v>43524</v>
      </c>
      <c r="B27" s="38" t="s">
        <v>37</v>
      </c>
      <c r="C27" s="39">
        <v>500</v>
      </c>
      <c r="D27" s="37" t="s">
        <v>105</v>
      </c>
      <c r="E27" s="37">
        <v>466</v>
      </c>
      <c r="F27" s="37">
        <v>469</v>
      </c>
      <c r="G27" s="37"/>
      <c r="H27" s="37"/>
      <c r="I27" s="37">
        <v>-1500</v>
      </c>
      <c r="J27" s="37"/>
      <c r="K27" s="37"/>
      <c r="L27" s="45">
        <v>-1500</v>
      </c>
    </row>
    <row r="28" spans="1:12">
      <c r="A28" s="44">
        <v>43523</v>
      </c>
      <c r="B28" s="38" t="s">
        <v>93</v>
      </c>
      <c r="C28" s="39">
        <v>500</v>
      </c>
      <c r="D28" s="37" t="s">
        <v>106</v>
      </c>
      <c r="E28" s="37">
        <v>666</v>
      </c>
      <c r="F28" s="37">
        <v>670</v>
      </c>
      <c r="G28" s="37"/>
      <c r="H28" s="37"/>
      <c r="I28" s="37">
        <v>2000</v>
      </c>
      <c r="J28" s="37"/>
      <c r="K28" s="37"/>
      <c r="L28" s="37">
        <v>2000</v>
      </c>
    </row>
    <row r="29" spans="1:12">
      <c r="A29" s="44">
        <v>43523</v>
      </c>
      <c r="B29" s="38" t="s">
        <v>36</v>
      </c>
      <c r="C29" s="39">
        <v>500</v>
      </c>
      <c r="D29" s="37" t="s">
        <v>106</v>
      </c>
      <c r="E29" s="37">
        <v>1235</v>
      </c>
      <c r="F29" s="37">
        <v>1243</v>
      </c>
      <c r="G29" s="37"/>
      <c r="H29" s="37"/>
      <c r="I29" s="37">
        <v>4000</v>
      </c>
      <c r="J29" s="37"/>
      <c r="K29" s="37"/>
      <c r="L29" s="37">
        <v>4000</v>
      </c>
    </row>
    <row r="30" spans="1:12">
      <c r="A30" s="40">
        <v>43521</v>
      </c>
      <c r="B30" s="27" t="s">
        <v>115</v>
      </c>
      <c r="C30" s="41">
        <v>500</v>
      </c>
      <c r="D30" s="28" t="s">
        <v>105</v>
      </c>
      <c r="E30" s="28">
        <v>653</v>
      </c>
      <c r="F30" s="28">
        <v>649</v>
      </c>
      <c r="G30" s="28"/>
      <c r="H30" s="28"/>
      <c r="I30" s="28">
        <v>2000</v>
      </c>
      <c r="J30" s="28"/>
      <c r="K30" s="28"/>
      <c r="L30" s="28">
        <v>2000</v>
      </c>
    </row>
    <row r="31" spans="1:12">
      <c r="A31" s="40">
        <v>43521</v>
      </c>
      <c r="B31" s="27" t="s">
        <v>107</v>
      </c>
      <c r="C31" s="41">
        <v>500</v>
      </c>
      <c r="D31" s="28" t="s">
        <v>106</v>
      </c>
      <c r="E31" s="28">
        <v>2715</v>
      </c>
      <c r="F31" s="28">
        <v>2710</v>
      </c>
      <c r="G31" s="28"/>
      <c r="H31" s="28"/>
      <c r="I31" s="28">
        <v>-2500</v>
      </c>
      <c r="J31" s="28"/>
      <c r="K31" s="28"/>
      <c r="L31" s="43">
        <v>-2500</v>
      </c>
    </row>
    <row r="32" spans="1:12">
      <c r="A32" s="40">
        <v>43521</v>
      </c>
      <c r="B32" s="27" t="s">
        <v>108</v>
      </c>
      <c r="C32" s="41">
        <v>500</v>
      </c>
      <c r="D32" s="28" t="s">
        <v>105</v>
      </c>
      <c r="E32" s="28">
        <v>1293</v>
      </c>
      <c r="F32" s="28">
        <v>1288</v>
      </c>
      <c r="G32" s="28"/>
      <c r="H32" s="28"/>
      <c r="I32" s="28">
        <v>2500</v>
      </c>
      <c r="J32" s="28"/>
      <c r="K32" s="28"/>
      <c r="L32" s="28">
        <v>2500</v>
      </c>
    </row>
    <row r="33" spans="1:12">
      <c r="A33" s="40">
        <v>43521</v>
      </c>
      <c r="B33" s="27" t="s">
        <v>116</v>
      </c>
      <c r="C33" s="41">
        <v>500</v>
      </c>
      <c r="D33" s="28" t="s">
        <v>106</v>
      </c>
      <c r="E33" s="28">
        <v>864</v>
      </c>
      <c r="F33" s="28">
        <v>868</v>
      </c>
      <c r="G33" s="28"/>
      <c r="H33" s="28"/>
      <c r="I33" s="28">
        <v>2000</v>
      </c>
      <c r="J33" s="28"/>
      <c r="K33" s="28"/>
      <c r="L33" s="28">
        <v>2000</v>
      </c>
    </row>
    <row r="34" spans="1:12">
      <c r="A34" s="40">
        <v>43521</v>
      </c>
      <c r="B34" s="27" t="s">
        <v>71</v>
      </c>
      <c r="C34" s="41">
        <v>500</v>
      </c>
      <c r="D34" s="28" t="s">
        <v>105</v>
      </c>
      <c r="E34" s="28">
        <v>823</v>
      </c>
      <c r="F34" s="28">
        <v>825</v>
      </c>
      <c r="G34" s="28"/>
      <c r="H34" s="28"/>
      <c r="I34" s="28">
        <v>-1000</v>
      </c>
      <c r="J34" s="28"/>
      <c r="K34" s="28"/>
      <c r="L34" s="28">
        <v>-1000</v>
      </c>
    </row>
    <row r="35" spans="1:12">
      <c r="A35" s="40">
        <v>43521</v>
      </c>
      <c r="B35" s="27" t="s">
        <v>117</v>
      </c>
      <c r="C35" s="41">
        <v>500</v>
      </c>
      <c r="D35" s="28" t="s">
        <v>106</v>
      </c>
      <c r="E35" s="28">
        <v>3043</v>
      </c>
      <c r="F35" s="28">
        <v>3047</v>
      </c>
      <c r="G35" s="28"/>
      <c r="H35" s="28"/>
      <c r="I35" s="28">
        <v>2000</v>
      </c>
      <c r="J35" s="28"/>
      <c r="K35" s="28"/>
      <c r="L35" s="28">
        <v>2000</v>
      </c>
    </row>
    <row r="36" spans="1:12">
      <c r="A36" s="40">
        <v>43518</v>
      </c>
      <c r="B36" s="27" t="s">
        <v>87</v>
      </c>
      <c r="C36" s="41">
        <v>500</v>
      </c>
      <c r="D36" s="28" t="s">
        <v>106</v>
      </c>
      <c r="E36" s="28">
        <v>1762</v>
      </c>
      <c r="F36" s="28">
        <v>1769</v>
      </c>
      <c r="G36" s="28"/>
      <c r="H36" s="28"/>
      <c r="I36" s="28">
        <v>2000</v>
      </c>
      <c r="J36" s="28"/>
      <c r="K36" s="28"/>
      <c r="L36" s="28">
        <v>2000</v>
      </c>
    </row>
    <row r="37" spans="1:12">
      <c r="A37" s="40">
        <v>43518</v>
      </c>
      <c r="B37" s="27" t="s">
        <v>66</v>
      </c>
      <c r="C37" s="41">
        <v>500</v>
      </c>
      <c r="D37" s="28" t="s">
        <v>106</v>
      </c>
      <c r="E37" s="28">
        <v>434</v>
      </c>
      <c r="F37" s="28">
        <v>431</v>
      </c>
      <c r="G37" s="28"/>
      <c r="H37" s="28"/>
      <c r="I37" s="28">
        <v>-1500</v>
      </c>
      <c r="J37" s="28"/>
      <c r="K37" s="28"/>
      <c r="L37" s="43">
        <v>-1500</v>
      </c>
    </row>
    <row r="38" spans="1:12">
      <c r="A38" s="40">
        <v>43518</v>
      </c>
      <c r="B38" s="27" t="s">
        <v>107</v>
      </c>
      <c r="C38" s="41">
        <v>500</v>
      </c>
      <c r="D38" s="28" t="s">
        <v>106</v>
      </c>
      <c r="E38" s="28">
        <v>2679</v>
      </c>
      <c r="F38" s="28">
        <v>2690</v>
      </c>
      <c r="G38" s="28"/>
      <c r="H38" s="28"/>
      <c r="I38" s="28">
        <v>5000</v>
      </c>
      <c r="J38" s="28"/>
      <c r="K38" s="28"/>
      <c r="L38" s="28">
        <v>5000</v>
      </c>
    </row>
    <row r="39" spans="1:12">
      <c r="A39" s="40">
        <v>43517</v>
      </c>
      <c r="B39" s="27" t="s">
        <v>79</v>
      </c>
      <c r="C39" s="41">
        <v>500</v>
      </c>
      <c r="D39" s="28" t="s">
        <v>106</v>
      </c>
      <c r="E39" s="28">
        <v>401</v>
      </c>
      <c r="F39" s="28">
        <v>404</v>
      </c>
      <c r="G39" s="28"/>
      <c r="H39" s="28"/>
      <c r="I39" s="28">
        <v>1500</v>
      </c>
      <c r="J39" s="28"/>
      <c r="K39" s="28"/>
      <c r="L39" s="28">
        <v>1500</v>
      </c>
    </row>
    <row r="40" spans="1:12">
      <c r="A40" s="40">
        <v>43517</v>
      </c>
      <c r="B40" s="27" t="s">
        <v>118</v>
      </c>
      <c r="C40" s="41">
        <v>500</v>
      </c>
      <c r="D40" s="28" t="s">
        <v>106</v>
      </c>
      <c r="E40" s="28">
        <v>1276</v>
      </c>
      <c r="F40" s="28">
        <v>1279</v>
      </c>
      <c r="G40" s="28"/>
      <c r="H40" s="28"/>
      <c r="I40" s="28">
        <v>1500</v>
      </c>
      <c r="J40" s="28"/>
      <c r="K40" s="28"/>
      <c r="L40" s="28">
        <v>1500</v>
      </c>
    </row>
    <row r="41" spans="1:12">
      <c r="A41" s="40">
        <v>43514</v>
      </c>
      <c r="B41" s="27" t="s">
        <v>108</v>
      </c>
      <c r="C41" s="41">
        <v>500</v>
      </c>
      <c r="D41" s="28" t="s">
        <v>106</v>
      </c>
      <c r="E41" s="28">
        <v>1342</v>
      </c>
      <c r="F41" s="28">
        <v>1345</v>
      </c>
      <c r="G41" s="28"/>
      <c r="H41" s="28"/>
      <c r="I41" s="28">
        <v>1500</v>
      </c>
      <c r="J41" s="28"/>
      <c r="K41" s="28"/>
      <c r="L41" s="28">
        <v>1500</v>
      </c>
    </row>
    <row r="42" spans="1:12">
      <c r="A42" s="40">
        <v>43514</v>
      </c>
      <c r="B42" s="27" t="s">
        <v>107</v>
      </c>
      <c r="C42" s="41">
        <v>500</v>
      </c>
      <c r="D42" s="28" t="s">
        <v>105</v>
      </c>
      <c r="E42" s="28">
        <v>2679</v>
      </c>
      <c r="F42" s="28">
        <v>2670</v>
      </c>
      <c r="G42" s="28"/>
      <c r="H42" s="28"/>
      <c r="I42" s="28">
        <v>4500</v>
      </c>
      <c r="J42" s="28"/>
      <c r="K42" s="28"/>
      <c r="L42" s="28">
        <v>4500</v>
      </c>
    </row>
    <row r="43" spans="1:12">
      <c r="A43" s="40">
        <v>43514</v>
      </c>
      <c r="B43" s="27" t="s">
        <v>14</v>
      </c>
      <c r="C43" s="41">
        <v>500</v>
      </c>
      <c r="D43" s="28" t="s">
        <v>106</v>
      </c>
      <c r="E43" s="28">
        <v>1230</v>
      </c>
      <c r="F43" s="28">
        <v>1235</v>
      </c>
      <c r="G43" s="28">
        <v>1240</v>
      </c>
      <c r="H43" s="28"/>
      <c r="I43" s="28">
        <v>2500</v>
      </c>
      <c r="J43" s="28">
        <v>2500</v>
      </c>
      <c r="K43" s="28"/>
      <c r="L43" s="42">
        <v>5000</v>
      </c>
    </row>
    <row r="44" spans="1:12">
      <c r="A44" s="16">
        <v>43511</v>
      </c>
      <c r="B44" s="17" t="s">
        <v>104</v>
      </c>
      <c r="C44" s="17">
        <v>500</v>
      </c>
      <c r="D44" s="17" t="s">
        <v>5</v>
      </c>
      <c r="E44" s="17">
        <v>722</v>
      </c>
      <c r="F44" s="17">
        <v>727</v>
      </c>
      <c r="G44" s="17"/>
      <c r="H44" s="17"/>
      <c r="I44" s="17">
        <v>2500</v>
      </c>
      <c r="J44" s="17"/>
      <c r="K44" s="17"/>
      <c r="L44" s="17">
        <v>2500</v>
      </c>
    </row>
    <row r="45" spans="1:12">
      <c r="A45" s="26">
        <v>43510</v>
      </c>
      <c r="B45" s="27" t="s">
        <v>96</v>
      </c>
      <c r="C45" s="28">
        <v>300</v>
      </c>
      <c r="D45" s="28" t="s">
        <v>5</v>
      </c>
      <c r="E45" s="28">
        <v>2258</v>
      </c>
      <c r="F45" s="28">
        <v>2270</v>
      </c>
      <c r="G45" s="28">
        <v>2280</v>
      </c>
      <c r="H45" s="28"/>
      <c r="I45" s="28">
        <v>3600</v>
      </c>
      <c r="J45" s="28">
        <v>3000</v>
      </c>
      <c r="K45" s="28"/>
      <c r="L45" s="35">
        <v>6600</v>
      </c>
    </row>
    <row r="46" spans="1:12">
      <c r="A46" s="26">
        <v>43510</v>
      </c>
      <c r="B46" s="27" t="s">
        <v>56</v>
      </c>
      <c r="C46" s="28">
        <v>500</v>
      </c>
      <c r="D46" s="28" t="s">
        <v>5</v>
      </c>
      <c r="E46" s="28">
        <v>1312</v>
      </c>
      <c r="F46" s="28">
        <v>1317</v>
      </c>
      <c r="G46" s="28"/>
      <c r="H46" s="28"/>
      <c r="I46" s="28">
        <v>2500</v>
      </c>
      <c r="J46" s="28"/>
      <c r="K46" s="28"/>
      <c r="L46" s="35">
        <v>2500</v>
      </c>
    </row>
    <row r="47" spans="1:12">
      <c r="A47" s="26">
        <v>43510</v>
      </c>
      <c r="B47" s="27" t="s">
        <v>66</v>
      </c>
      <c r="C47" s="28">
        <v>300</v>
      </c>
      <c r="D47" s="28" t="s">
        <v>5</v>
      </c>
      <c r="E47" s="28">
        <v>439</v>
      </c>
      <c r="F47" s="28">
        <v>442</v>
      </c>
      <c r="G47" s="28"/>
      <c r="H47" s="28"/>
      <c r="I47" s="28">
        <v>900</v>
      </c>
      <c r="J47" s="28"/>
      <c r="K47" s="28"/>
      <c r="L47" s="28">
        <v>900</v>
      </c>
    </row>
    <row r="48" spans="1:12">
      <c r="A48" s="26">
        <v>43510</v>
      </c>
      <c r="B48" s="27" t="s">
        <v>97</v>
      </c>
      <c r="C48" s="28">
        <v>300</v>
      </c>
      <c r="D48" s="28" t="s">
        <v>5</v>
      </c>
      <c r="E48" s="28">
        <v>215</v>
      </c>
      <c r="F48" s="28">
        <v>217</v>
      </c>
      <c r="G48" s="28">
        <v>219</v>
      </c>
      <c r="H48" s="28"/>
      <c r="I48" s="28">
        <v>600</v>
      </c>
      <c r="J48" s="28">
        <v>600</v>
      </c>
      <c r="K48" s="28"/>
      <c r="L48" s="28">
        <v>1200</v>
      </c>
    </row>
    <row r="49" spans="1:12">
      <c r="A49" s="29">
        <v>43438</v>
      </c>
      <c r="B49" s="30" t="s">
        <v>0</v>
      </c>
      <c r="C49" s="31">
        <f t="shared" ref="C49:C71" si="0">200000/E49</f>
        <v>743.49442379182153</v>
      </c>
      <c r="D49" s="32" t="s">
        <v>1</v>
      </c>
      <c r="E49" s="31">
        <v>269</v>
      </c>
      <c r="F49" s="31">
        <v>267</v>
      </c>
      <c r="G49" s="33">
        <v>264</v>
      </c>
      <c r="H49" s="33">
        <v>0</v>
      </c>
      <c r="I49" s="33">
        <f t="shared" ref="I49:I51" si="1">(E49-F49)*C49</f>
        <v>1486.9888475836431</v>
      </c>
      <c r="J49" s="34">
        <v>0</v>
      </c>
      <c r="K49" s="33">
        <v>0</v>
      </c>
      <c r="L49" s="33">
        <f t="shared" ref="L49:L71" si="2">+J49+I49</f>
        <v>1486.9888475836431</v>
      </c>
    </row>
    <row r="50" spans="1:12">
      <c r="A50" s="29">
        <v>43437</v>
      </c>
      <c r="B50" s="30" t="s">
        <v>2</v>
      </c>
      <c r="C50" s="31">
        <f t="shared" si="0"/>
        <v>833.33333333333337</v>
      </c>
      <c r="D50" s="32" t="s">
        <v>1</v>
      </c>
      <c r="E50" s="31">
        <v>240</v>
      </c>
      <c r="F50" s="31">
        <v>238</v>
      </c>
      <c r="G50" s="33">
        <v>235</v>
      </c>
      <c r="H50" s="33">
        <v>0</v>
      </c>
      <c r="I50" s="33">
        <f t="shared" si="1"/>
        <v>1666.6666666666667</v>
      </c>
      <c r="J50" s="34">
        <v>0</v>
      </c>
      <c r="K50" s="33">
        <v>0</v>
      </c>
      <c r="L50" s="33">
        <f t="shared" si="2"/>
        <v>1666.6666666666667</v>
      </c>
    </row>
    <row r="51" spans="1:12">
      <c r="A51" s="29">
        <v>43430</v>
      </c>
      <c r="B51" s="30" t="s">
        <v>3</v>
      </c>
      <c r="C51" s="31">
        <f t="shared" si="0"/>
        <v>214.36227224008576</v>
      </c>
      <c r="D51" s="32" t="s">
        <v>1</v>
      </c>
      <c r="E51" s="31">
        <v>933</v>
      </c>
      <c r="F51" s="31">
        <v>923</v>
      </c>
      <c r="G51" s="33">
        <v>910</v>
      </c>
      <c r="H51" s="33">
        <v>0</v>
      </c>
      <c r="I51" s="33">
        <f t="shared" si="1"/>
        <v>2143.6227224008576</v>
      </c>
      <c r="J51" s="34">
        <f>(F51-G51)*C51</f>
        <v>2786.7095391211151</v>
      </c>
      <c r="K51" s="33">
        <v>0</v>
      </c>
      <c r="L51" s="33">
        <f t="shared" si="2"/>
        <v>4930.3322615219731</v>
      </c>
    </row>
    <row r="52" spans="1:12">
      <c r="A52" s="29">
        <v>43433</v>
      </c>
      <c r="B52" s="30" t="s">
        <v>4</v>
      </c>
      <c r="C52" s="31">
        <f t="shared" si="0"/>
        <v>93.676814988290403</v>
      </c>
      <c r="D52" s="32" t="s">
        <v>5</v>
      </c>
      <c r="E52" s="31">
        <v>2135</v>
      </c>
      <c r="F52" s="31">
        <v>2155</v>
      </c>
      <c r="G52" s="33">
        <v>2180</v>
      </c>
      <c r="H52" s="33">
        <v>0</v>
      </c>
      <c r="I52" s="33">
        <f t="shared" ref="I52:I55" si="3">(F52-E52)*C52</f>
        <v>1873.5362997658081</v>
      </c>
      <c r="J52" s="34">
        <v>0</v>
      </c>
      <c r="K52" s="33">
        <v>0</v>
      </c>
      <c r="L52" s="33">
        <f t="shared" si="2"/>
        <v>1873.5362997658081</v>
      </c>
    </row>
    <row r="53" spans="1:12">
      <c r="A53" s="29">
        <v>43432</v>
      </c>
      <c r="B53" s="30" t="s">
        <v>6</v>
      </c>
      <c r="C53" s="31">
        <f t="shared" si="0"/>
        <v>347.22222222222223</v>
      </c>
      <c r="D53" s="32" t="s">
        <v>5</v>
      </c>
      <c r="E53" s="31">
        <v>576</v>
      </c>
      <c r="F53" s="31">
        <v>582</v>
      </c>
      <c r="G53" s="33">
        <v>595</v>
      </c>
      <c r="H53" s="33">
        <v>0</v>
      </c>
      <c r="I53" s="33">
        <f t="shared" si="3"/>
        <v>2083.3333333333335</v>
      </c>
      <c r="J53" s="34">
        <v>0</v>
      </c>
      <c r="K53" s="33">
        <v>0</v>
      </c>
      <c r="L53" s="33">
        <f t="shared" si="2"/>
        <v>2083.3333333333335</v>
      </c>
    </row>
    <row r="54" spans="1:12">
      <c r="A54" s="29">
        <v>43431</v>
      </c>
      <c r="B54" s="30" t="s">
        <v>7</v>
      </c>
      <c r="C54" s="31">
        <f t="shared" si="0"/>
        <v>133.86880856760374</v>
      </c>
      <c r="D54" s="32" t="s">
        <v>5</v>
      </c>
      <c r="E54" s="31">
        <v>1494</v>
      </c>
      <c r="F54" s="31">
        <v>1510</v>
      </c>
      <c r="G54" s="33">
        <v>1530</v>
      </c>
      <c r="H54" s="33">
        <v>0</v>
      </c>
      <c r="I54" s="33">
        <f t="shared" si="3"/>
        <v>2141.9009370816598</v>
      </c>
      <c r="J54" s="34">
        <f>(G54-F54)*C54</f>
        <v>2677.3761713520748</v>
      </c>
      <c r="K54" s="33">
        <v>0</v>
      </c>
      <c r="L54" s="33">
        <f t="shared" si="2"/>
        <v>4819.2771084337346</v>
      </c>
    </row>
    <row r="55" spans="1:12">
      <c r="A55" s="29">
        <v>43431</v>
      </c>
      <c r="B55" s="30" t="s">
        <v>8</v>
      </c>
      <c r="C55" s="31">
        <f t="shared" si="0"/>
        <v>719.42446043165467</v>
      </c>
      <c r="D55" s="32" t="s">
        <v>5</v>
      </c>
      <c r="E55" s="31">
        <v>278</v>
      </c>
      <c r="F55" s="31">
        <v>280.5</v>
      </c>
      <c r="G55" s="33">
        <v>284</v>
      </c>
      <c r="H55" s="33">
        <v>0</v>
      </c>
      <c r="I55" s="33">
        <f t="shared" si="3"/>
        <v>1798.5611510791366</v>
      </c>
      <c r="J55" s="34">
        <v>0</v>
      </c>
      <c r="K55" s="33">
        <v>0</v>
      </c>
      <c r="L55" s="33">
        <f t="shared" si="2"/>
        <v>1798.5611510791366</v>
      </c>
    </row>
    <row r="56" spans="1:12">
      <c r="A56" s="29">
        <v>43430</v>
      </c>
      <c r="B56" s="30" t="s">
        <v>9</v>
      </c>
      <c r="C56" s="31">
        <f t="shared" si="0"/>
        <v>294.9852507374631</v>
      </c>
      <c r="D56" s="32" t="s">
        <v>1</v>
      </c>
      <c r="E56" s="31">
        <v>678</v>
      </c>
      <c r="F56" s="31">
        <v>672</v>
      </c>
      <c r="G56" s="33">
        <v>665</v>
      </c>
      <c r="H56" s="33">
        <v>0</v>
      </c>
      <c r="I56" s="33">
        <f t="shared" ref="I56:I59" si="4">(E56-F56)*C56</f>
        <v>1769.9115044247787</v>
      </c>
      <c r="J56" s="34">
        <v>0</v>
      </c>
      <c r="K56" s="33">
        <v>0</v>
      </c>
      <c r="L56" s="33">
        <f t="shared" si="2"/>
        <v>1769.9115044247787</v>
      </c>
    </row>
    <row r="57" spans="1:12">
      <c r="A57" s="29">
        <v>43425</v>
      </c>
      <c r="B57" s="30" t="s">
        <v>10</v>
      </c>
      <c r="C57" s="31">
        <f t="shared" si="0"/>
        <v>216.45021645021646</v>
      </c>
      <c r="D57" s="32" t="s">
        <v>1</v>
      </c>
      <c r="E57" s="31">
        <v>924</v>
      </c>
      <c r="F57" s="31">
        <v>915</v>
      </c>
      <c r="G57" s="33">
        <v>900</v>
      </c>
      <c r="H57" s="33">
        <v>0</v>
      </c>
      <c r="I57" s="33">
        <f t="shared" si="4"/>
        <v>1948.0519480519481</v>
      </c>
      <c r="J57" s="34">
        <v>0</v>
      </c>
      <c r="K57" s="33">
        <v>0</v>
      </c>
      <c r="L57" s="33">
        <f t="shared" si="2"/>
        <v>1948.0519480519481</v>
      </c>
    </row>
    <row r="58" spans="1:12">
      <c r="A58" s="29">
        <v>43424</v>
      </c>
      <c r="B58" s="30" t="s">
        <v>11</v>
      </c>
      <c r="C58" s="31">
        <f t="shared" si="0"/>
        <v>215.51724137931035</v>
      </c>
      <c r="D58" s="32" t="s">
        <v>1</v>
      </c>
      <c r="E58" s="31">
        <v>928</v>
      </c>
      <c r="F58" s="31">
        <v>920</v>
      </c>
      <c r="G58" s="33">
        <v>910</v>
      </c>
      <c r="H58" s="33">
        <v>0</v>
      </c>
      <c r="I58" s="33">
        <f t="shared" si="4"/>
        <v>1724.1379310344828</v>
      </c>
      <c r="J58" s="34">
        <v>0</v>
      </c>
      <c r="K58" s="33">
        <v>0</v>
      </c>
      <c r="L58" s="33">
        <f t="shared" si="2"/>
        <v>1724.1379310344828</v>
      </c>
    </row>
    <row r="59" spans="1:12">
      <c r="A59" s="29">
        <v>43424</v>
      </c>
      <c r="B59" s="30" t="s">
        <v>12</v>
      </c>
      <c r="C59" s="31">
        <f t="shared" si="0"/>
        <v>1158.0775911986104</v>
      </c>
      <c r="D59" s="32" t="s">
        <v>1</v>
      </c>
      <c r="E59" s="31">
        <v>172.7</v>
      </c>
      <c r="F59" s="31">
        <v>171</v>
      </c>
      <c r="G59" s="33">
        <v>169</v>
      </c>
      <c r="H59" s="33">
        <v>0</v>
      </c>
      <c r="I59" s="33">
        <f t="shared" si="4"/>
        <v>1968.7319050376245</v>
      </c>
      <c r="J59" s="34">
        <v>0</v>
      </c>
      <c r="K59" s="33">
        <v>0</v>
      </c>
      <c r="L59" s="33">
        <f t="shared" si="2"/>
        <v>1968.7319050376245</v>
      </c>
    </row>
    <row r="60" spans="1:12">
      <c r="A60" s="29">
        <v>43423</v>
      </c>
      <c r="B60" s="30" t="s">
        <v>13</v>
      </c>
      <c r="C60" s="31">
        <f t="shared" si="0"/>
        <v>611.62079510703359</v>
      </c>
      <c r="D60" s="32" t="s">
        <v>5</v>
      </c>
      <c r="E60" s="31">
        <v>327</v>
      </c>
      <c r="F60" s="31">
        <v>330</v>
      </c>
      <c r="G60" s="33">
        <v>335</v>
      </c>
      <c r="H60" s="33">
        <v>0</v>
      </c>
      <c r="I60" s="33">
        <f>(F60-E60)*C60</f>
        <v>1834.8623853211006</v>
      </c>
      <c r="J60" s="34">
        <v>0</v>
      </c>
      <c r="K60" s="33">
        <v>0</v>
      </c>
      <c r="L60" s="33">
        <f t="shared" si="2"/>
        <v>1834.8623853211006</v>
      </c>
    </row>
    <row r="61" spans="1:12">
      <c r="A61" s="29">
        <v>43420</v>
      </c>
      <c r="B61" s="30" t="s">
        <v>14</v>
      </c>
      <c r="C61" s="31">
        <f t="shared" si="0"/>
        <v>174.82517482517483</v>
      </c>
      <c r="D61" s="32" t="s">
        <v>5</v>
      </c>
      <c r="E61" s="31">
        <v>1144</v>
      </c>
      <c r="F61" s="31">
        <v>1155</v>
      </c>
      <c r="G61" s="33">
        <v>1170</v>
      </c>
      <c r="H61" s="33">
        <v>0</v>
      </c>
      <c r="I61" s="33">
        <f>(F61-E61)*C61</f>
        <v>1923.0769230769231</v>
      </c>
      <c r="J61" s="34">
        <v>0</v>
      </c>
      <c r="K61" s="33">
        <v>0</v>
      </c>
      <c r="L61" s="33">
        <f t="shared" si="2"/>
        <v>1923.0769230769231</v>
      </c>
    </row>
    <row r="62" spans="1:12">
      <c r="A62" s="29">
        <v>43419</v>
      </c>
      <c r="B62" s="30" t="s">
        <v>15</v>
      </c>
      <c r="C62" s="31">
        <f t="shared" si="0"/>
        <v>280.50490883590464</v>
      </c>
      <c r="D62" s="32" t="s">
        <v>1</v>
      </c>
      <c r="E62" s="31">
        <v>713</v>
      </c>
      <c r="F62" s="31">
        <v>706</v>
      </c>
      <c r="G62" s="33">
        <v>695</v>
      </c>
      <c r="H62" s="33">
        <v>0</v>
      </c>
      <c r="I62" s="33">
        <f t="shared" ref="I62:I63" si="5">(E62-F62)*C62</f>
        <v>1963.5343618513325</v>
      </c>
      <c r="J62" s="34">
        <v>0</v>
      </c>
      <c r="K62" s="33">
        <v>0</v>
      </c>
      <c r="L62" s="33">
        <f t="shared" si="2"/>
        <v>1963.5343618513325</v>
      </c>
    </row>
    <row r="63" spans="1:12">
      <c r="A63" s="29">
        <v>43419</v>
      </c>
      <c r="B63" s="30" t="s">
        <v>16</v>
      </c>
      <c r="C63" s="31">
        <f t="shared" si="0"/>
        <v>249.06600249066003</v>
      </c>
      <c r="D63" s="32" t="s">
        <v>1</v>
      </c>
      <c r="E63" s="31">
        <v>803</v>
      </c>
      <c r="F63" s="31">
        <v>795</v>
      </c>
      <c r="G63" s="33">
        <v>785</v>
      </c>
      <c r="H63" s="33">
        <v>0</v>
      </c>
      <c r="I63" s="33">
        <f t="shared" si="5"/>
        <v>1992.5280199252802</v>
      </c>
      <c r="J63" s="34">
        <v>0</v>
      </c>
      <c r="K63" s="33">
        <v>0</v>
      </c>
      <c r="L63" s="33">
        <f t="shared" si="2"/>
        <v>1992.5280199252802</v>
      </c>
    </row>
    <row r="64" spans="1:12">
      <c r="A64" s="29">
        <v>43417</v>
      </c>
      <c r="B64" s="30" t="s">
        <v>17</v>
      </c>
      <c r="C64" s="31">
        <f t="shared" si="0"/>
        <v>378.78787878787881</v>
      </c>
      <c r="D64" s="32" t="s">
        <v>1</v>
      </c>
      <c r="E64" s="31">
        <v>528</v>
      </c>
      <c r="F64" s="31">
        <v>523</v>
      </c>
      <c r="G64" s="33">
        <v>517</v>
      </c>
      <c r="H64" s="33">
        <v>0</v>
      </c>
      <c r="I64" s="33">
        <f>(E64-F64)*C64</f>
        <v>1893.939393939394</v>
      </c>
      <c r="J64" s="34">
        <v>0</v>
      </c>
      <c r="K64" s="33">
        <v>0</v>
      </c>
      <c r="L64" s="33">
        <f t="shared" si="2"/>
        <v>1893.939393939394</v>
      </c>
    </row>
    <row r="65" spans="1:12">
      <c r="A65" s="29">
        <v>43417</v>
      </c>
      <c r="B65" s="30" t="s">
        <v>18</v>
      </c>
      <c r="C65" s="31">
        <f t="shared" si="0"/>
        <v>1666.6666666666667</v>
      </c>
      <c r="D65" s="32" t="s">
        <v>5</v>
      </c>
      <c r="E65" s="31">
        <v>120</v>
      </c>
      <c r="F65" s="31">
        <v>121.5</v>
      </c>
      <c r="G65" s="33">
        <v>123.5</v>
      </c>
      <c r="H65" s="33">
        <v>0</v>
      </c>
      <c r="I65" s="33">
        <f>(117.4-120)*C65</f>
        <v>-4333.3333333333239</v>
      </c>
      <c r="J65" s="34">
        <v>0</v>
      </c>
      <c r="K65" s="33">
        <v>0</v>
      </c>
      <c r="L65" s="33">
        <f t="shared" si="2"/>
        <v>-4333.3333333333239</v>
      </c>
    </row>
    <row r="66" spans="1:12">
      <c r="A66" s="29">
        <v>43416</v>
      </c>
      <c r="B66" s="30" t="s">
        <v>0</v>
      </c>
      <c r="C66" s="31">
        <f t="shared" si="0"/>
        <v>766.28352490421457</v>
      </c>
      <c r="D66" s="32" t="s">
        <v>1</v>
      </c>
      <c r="E66" s="31">
        <v>261</v>
      </c>
      <c r="F66" s="31">
        <v>259</v>
      </c>
      <c r="G66" s="33">
        <v>256</v>
      </c>
      <c r="H66" s="33">
        <v>0</v>
      </c>
      <c r="I66" s="33">
        <f>(E66-F66)*C66</f>
        <v>1532.5670498084291</v>
      </c>
      <c r="J66" s="34">
        <v>0</v>
      </c>
      <c r="K66" s="33">
        <v>0</v>
      </c>
      <c r="L66" s="33">
        <f t="shared" si="2"/>
        <v>1532.5670498084291</v>
      </c>
    </row>
    <row r="67" spans="1:12">
      <c r="A67" s="29">
        <v>43413</v>
      </c>
      <c r="B67" s="30" t="s">
        <v>19</v>
      </c>
      <c r="C67" s="31">
        <f t="shared" si="0"/>
        <v>113.63636363636364</v>
      </c>
      <c r="D67" s="32" t="s">
        <v>5</v>
      </c>
      <c r="E67" s="31">
        <v>1760</v>
      </c>
      <c r="F67" s="31">
        <v>1775</v>
      </c>
      <c r="G67" s="33">
        <v>1795</v>
      </c>
      <c r="H67" s="33">
        <v>0</v>
      </c>
      <c r="I67" s="33">
        <f>(F67-E67)*C67</f>
        <v>1704.5454545454545</v>
      </c>
      <c r="J67" s="34">
        <v>0</v>
      </c>
      <c r="K67" s="33">
        <v>0</v>
      </c>
      <c r="L67" s="33">
        <f t="shared" si="2"/>
        <v>1704.5454545454545</v>
      </c>
    </row>
    <row r="68" spans="1:12">
      <c r="A68" s="29">
        <v>43409</v>
      </c>
      <c r="B68" s="30" t="s">
        <v>20</v>
      </c>
      <c r="C68" s="31">
        <f t="shared" si="0"/>
        <v>62.5</v>
      </c>
      <c r="D68" s="32" t="s">
        <v>5</v>
      </c>
      <c r="E68" s="31">
        <v>3200</v>
      </c>
      <c r="F68" s="31">
        <v>3230</v>
      </c>
      <c r="G68" s="33">
        <v>3280</v>
      </c>
      <c r="H68" s="33">
        <v>0</v>
      </c>
      <c r="I68" s="33">
        <f>(3150-3200)*C68</f>
        <v>-3125</v>
      </c>
      <c r="J68" s="34">
        <v>0</v>
      </c>
      <c r="K68" s="33">
        <v>0</v>
      </c>
      <c r="L68" s="33">
        <f t="shared" si="2"/>
        <v>-3125</v>
      </c>
    </row>
    <row r="69" spans="1:12">
      <c r="A69" s="29">
        <v>43406</v>
      </c>
      <c r="B69" s="30" t="s">
        <v>8</v>
      </c>
      <c r="C69" s="31">
        <f t="shared" si="0"/>
        <v>632.91139240506334</v>
      </c>
      <c r="D69" s="32" t="s">
        <v>5</v>
      </c>
      <c r="E69" s="31">
        <v>316</v>
      </c>
      <c r="F69" s="31">
        <v>319</v>
      </c>
      <c r="G69" s="33">
        <v>325</v>
      </c>
      <c r="H69" s="33">
        <v>0</v>
      </c>
      <c r="I69" s="33">
        <f>(310.8-E69)*C69</f>
        <v>-3291.139240506322</v>
      </c>
      <c r="J69" s="34">
        <v>0</v>
      </c>
      <c r="K69" s="33">
        <v>0</v>
      </c>
      <c r="L69" s="33">
        <f t="shared" si="2"/>
        <v>-3291.139240506322</v>
      </c>
    </row>
    <row r="70" spans="1:12">
      <c r="A70" s="29">
        <v>43406</v>
      </c>
      <c r="B70" s="30" t="s">
        <v>21</v>
      </c>
      <c r="C70" s="31">
        <f t="shared" si="0"/>
        <v>5347.5935828877009</v>
      </c>
      <c r="D70" s="32" t="s">
        <v>5</v>
      </c>
      <c r="E70" s="31">
        <v>37.4</v>
      </c>
      <c r="F70" s="31">
        <v>37.799999999999997</v>
      </c>
      <c r="G70" s="33">
        <v>38.5</v>
      </c>
      <c r="H70" s="33">
        <v>0</v>
      </c>
      <c r="I70" s="33">
        <f>(F70-E70)*C70</f>
        <v>2139.0374331550729</v>
      </c>
      <c r="J70" s="34">
        <v>0</v>
      </c>
      <c r="K70" s="33">
        <v>0</v>
      </c>
      <c r="L70" s="33">
        <f t="shared" si="2"/>
        <v>2139.0374331550729</v>
      </c>
    </row>
    <row r="71" spans="1:12">
      <c r="A71" s="29">
        <v>43405</v>
      </c>
      <c r="B71" s="30" t="s">
        <v>22</v>
      </c>
      <c r="C71" s="31">
        <f t="shared" si="0"/>
        <v>574.54754380925021</v>
      </c>
      <c r="D71" s="32" t="s">
        <v>5</v>
      </c>
      <c r="E71" s="31">
        <v>348.1</v>
      </c>
      <c r="F71" s="31">
        <v>352</v>
      </c>
      <c r="G71" s="33">
        <v>358</v>
      </c>
      <c r="H71" s="33">
        <v>0</v>
      </c>
      <c r="I71" s="33">
        <f>(F71-E71)*C71</f>
        <v>2240.7354208560628</v>
      </c>
      <c r="J71" s="34">
        <v>0</v>
      </c>
      <c r="K71" s="33">
        <v>0</v>
      </c>
      <c r="L71" s="33">
        <f t="shared" si="2"/>
        <v>2240.7354208560628</v>
      </c>
    </row>
    <row r="73" spans="1:12">
      <c r="L73" s="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A4" sqref="A4"/>
    </sheetView>
  </sheetViews>
  <sheetFormatPr defaultRowHeight="15"/>
  <cols>
    <col min="1" max="1" width="11.140625" bestFit="1" customWidth="1"/>
    <col min="2" max="2" width="14.5703125" bestFit="1" customWidth="1"/>
    <col min="3" max="3" width="15.28515625" bestFit="1" customWidth="1"/>
    <col min="4" max="4" width="9.5703125" customWidth="1"/>
    <col min="5" max="5" width="10.140625" bestFit="1" customWidth="1"/>
    <col min="10" max="12" width="12.140625" bestFit="1" customWidth="1"/>
    <col min="13" max="13" width="16.140625" bestFit="1" customWidth="1"/>
  </cols>
  <sheetData>
    <row r="1" spans="1:13">
      <c r="A1" s="1" t="s">
        <v>23</v>
      </c>
      <c r="B1" s="1" t="s">
        <v>24</v>
      </c>
      <c r="C1" s="1" t="s">
        <v>60</v>
      </c>
      <c r="D1" s="1" t="s">
        <v>61</v>
      </c>
      <c r="E1" s="1" t="s">
        <v>25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</row>
    <row r="2" spans="1:13">
      <c r="A2" s="2">
        <v>43438</v>
      </c>
      <c r="B2" s="3" t="s">
        <v>53</v>
      </c>
      <c r="C2" s="4">
        <v>210</v>
      </c>
      <c r="D2" s="4" t="s">
        <v>62</v>
      </c>
      <c r="E2" s="5">
        <v>2250</v>
      </c>
      <c r="F2" s="5">
        <v>6</v>
      </c>
      <c r="G2" s="5">
        <v>6.8</v>
      </c>
      <c r="H2" s="5">
        <v>7.8</v>
      </c>
      <c r="I2" s="6">
        <v>0</v>
      </c>
      <c r="J2" s="7">
        <f t="shared" ref="J2" si="0">(G2-F2)*E2</f>
        <v>1799.9999999999995</v>
      </c>
      <c r="K2" s="8">
        <v>0</v>
      </c>
      <c r="L2" s="8">
        <v>0</v>
      </c>
      <c r="M2" s="8">
        <f t="shared" ref="M2:M33" si="1">(J2+K2)</f>
        <v>1799.9999999999995</v>
      </c>
    </row>
    <row r="3" spans="1:13">
      <c r="A3" s="2">
        <v>43437</v>
      </c>
      <c r="B3" s="3" t="s">
        <v>63</v>
      </c>
      <c r="C3" s="4">
        <v>740</v>
      </c>
      <c r="D3" s="4" t="s">
        <v>62</v>
      </c>
      <c r="E3" s="5">
        <v>1200</v>
      </c>
      <c r="F3" s="5">
        <v>27</v>
      </c>
      <c r="G3" s="5">
        <v>29</v>
      </c>
      <c r="H3" s="5">
        <v>33</v>
      </c>
      <c r="I3" s="6">
        <v>0</v>
      </c>
      <c r="J3" s="7">
        <f>(G3-F3)*E3</f>
        <v>2400</v>
      </c>
      <c r="K3" s="8">
        <v>0</v>
      </c>
      <c r="L3" s="8">
        <v>0</v>
      </c>
      <c r="M3" s="8">
        <f t="shared" si="1"/>
        <v>2400</v>
      </c>
    </row>
    <row r="4" spans="1:13">
      <c r="A4" s="2">
        <v>43437</v>
      </c>
      <c r="B4" s="3" t="s">
        <v>36</v>
      </c>
      <c r="C4" s="4">
        <v>1160</v>
      </c>
      <c r="D4" s="4" t="s">
        <v>62</v>
      </c>
      <c r="E4" s="5">
        <v>500</v>
      </c>
      <c r="F4" s="5">
        <v>36</v>
      </c>
      <c r="G4" s="5">
        <v>39</v>
      </c>
      <c r="H4" s="5">
        <v>44</v>
      </c>
      <c r="I4" s="6">
        <v>0</v>
      </c>
      <c r="J4" s="7">
        <f t="shared" ref="J4:J5" si="2">(G4-F4)*E4</f>
        <v>1500</v>
      </c>
      <c r="K4" s="8">
        <v>0</v>
      </c>
      <c r="L4" s="8">
        <v>0</v>
      </c>
      <c r="M4" s="8">
        <f t="shared" si="1"/>
        <v>1500</v>
      </c>
    </row>
    <row r="5" spans="1:13">
      <c r="A5" s="2">
        <v>43433</v>
      </c>
      <c r="B5" s="3" t="s">
        <v>64</v>
      </c>
      <c r="C5" s="4">
        <v>200</v>
      </c>
      <c r="D5" s="4" t="s">
        <v>65</v>
      </c>
      <c r="E5" s="5">
        <v>1750</v>
      </c>
      <c r="F5" s="5">
        <v>10</v>
      </c>
      <c r="G5" s="5">
        <v>11</v>
      </c>
      <c r="H5" s="5">
        <v>13</v>
      </c>
      <c r="I5" s="6">
        <v>0</v>
      </c>
      <c r="J5" s="7">
        <f t="shared" si="2"/>
        <v>1750</v>
      </c>
      <c r="K5" s="8">
        <v>0</v>
      </c>
      <c r="L5" s="8">
        <v>0</v>
      </c>
      <c r="M5" s="8">
        <f t="shared" si="1"/>
        <v>1750</v>
      </c>
    </row>
    <row r="6" spans="1:13">
      <c r="A6" s="2">
        <v>43433</v>
      </c>
      <c r="B6" s="3" t="s">
        <v>66</v>
      </c>
      <c r="C6" s="4">
        <v>480</v>
      </c>
      <c r="D6" s="4" t="s">
        <v>62</v>
      </c>
      <c r="E6" s="5">
        <v>1100</v>
      </c>
      <c r="F6" s="5">
        <v>21</v>
      </c>
      <c r="G6" s="5">
        <v>22.5</v>
      </c>
      <c r="H6" s="5">
        <v>24.5</v>
      </c>
      <c r="I6" s="6">
        <v>0</v>
      </c>
      <c r="J6" s="7">
        <f>(16.8-20)*E6</f>
        <v>-3519.9999999999991</v>
      </c>
      <c r="K6" s="8">
        <v>0</v>
      </c>
      <c r="L6" s="8">
        <v>0</v>
      </c>
      <c r="M6" s="8">
        <f t="shared" si="1"/>
        <v>-3519.9999999999991</v>
      </c>
    </row>
    <row r="7" spans="1:13">
      <c r="A7" s="2">
        <v>43432</v>
      </c>
      <c r="B7" s="3" t="s">
        <v>67</v>
      </c>
      <c r="C7" s="4">
        <v>660</v>
      </c>
      <c r="D7" s="4" t="s">
        <v>65</v>
      </c>
      <c r="E7" s="5">
        <v>1000</v>
      </c>
      <c r="F7" s="5">
        <v>7</v>
      </c>
      <c r="G7" s="5">
        <v>8.5</v>
      </c>
      <c r="H7" s="5">
        <v>11</v>
      </c>
      <c r="I7" s="6">
        <v>0</v>
      </c>
      <c r="J7" s="7">
        <f t="shared" ref="J7:J15" si="3">(G7-F7)*E7</f>
        <v>1500</v>
      </c>
      <c r="K7" s="8">
        <f>(H7-G7)*E7</f>
        <v>2500</v>
      </c>
      <c r="L7" s="8">
        <v>0</v>
      </c>
      <c r="M7" s="8">
        <f t="shared" si="1"/>
        <v>4000</v>
      </c>
    </row>
    <row r="8" spans="1:13">
      <c r="A8" s="2">
        <v>43431</v>
      </c>
      <c r="B8" s="3" t="s">
        <v>68</v>
      </c>
      <c r="C8" s="4">
        <v>1160</v>
      </c>
      <c r="D8" s="4" t="s">
        <v>62</v>
      </c>
      <c r="E8" s="5">
        <v>800</v>
      </c>
      <c r="F8" s="5">
        <v>20</v>
      </c>
      <c r="G8" s="5">
        <v>22</v>
      </c>
      <c r="H8" s="5">
        <v>25</v>
      </c>
      <c r="I8" s="6">
        <v>0</v>
      </c>
      <c r="J8" s="7">
        <f>(16.8-20)*E8</f>
        <v>-2559.9999999999995</v>
      </c>
      <c r="K8" s="8">
        <v>0</v>
      </c>
      <c r="L8" s="8">
        <v>0</v>
      </c>
      <c r="M8" s="8">
        <f t="shared" si="1"/>
        <v>-2559.9999999999995</v>
      </c>
    </row>
    <row r="9" spans="1:13">
      <c r="A9" s="2">
        <v>43431</v>
      </c>
      <c r="B9" s="3" t="s">
        <v>69</v>
      </c>
      <c r="C9" s="4">
        <v>255</v>
      </c>
      <c r="D9" s="4" t="s">
        <v>65</v>
      </c>
      <c r="E9" s="5">
        <v>2000</v>
      </c>
      <c r="F9" s="5">
        <v>2.8</v>
      </c>
      <c r="G9" s="5">
        <v>3.5</v>
      </c>
      <c r="H9" s="5">
        <v>4.5</v>
      </c>
      <c r="I9" s="6">
        <v>0</v>
      </c>
      <c r="J9" s="7">
        <f t="shared" si="3"/>
        <v>1400.0000000000005</v>
      </c>
      <c r="K9" s="8">
        <v>0</v>
      </c>
      <c r="L9" s="8">
        <v>0</v>
      </c>
      <c r="M9" s="8">
        <f t="shared" si="1"/>
        <v>1400.0000000000005</v>
      </c>
    </row>
    <row r="10" spans="1:13">
      <c r="A10" s="2">
        <v>43430</v>
      </c>
      <c r="B10" s="3" t="s">
        <v>50</v>
      </c>
      <c r="C10" s="4">
        <v>240</v>
      </c>
      <c r="D10" s="4" t="s">
        <v>62</v>
      </c>
      <c r="E10" s="5">
        <v>1500</v>
      </c>
      <c r="F10" s="5">
        <v>7.5</v>
      </c>
      <c r="G10" s="5">
        <v>8.5</v>
      </c>
      <c r="H10" s="5">
        <v>10</v>
      </c>
      <c r="I10" s="6">
        <v>0</v>
      </c>
      <c r="J10" s="7">
        <f t="shared" si="3"/>
        <v>1500</v>
      </c>
      <c r="K10" s="8">
        <f>(H10-G10)*E10</f>
        <v>2250</v>
      </c>
      <c r="L10" s="8">
        <v>0</v>
      </c>
      <c r="M10" s="8">
        <f t="shared" si="1"/>
        <v>3750</v>
      </c>
    </row>
    <row r="11" spans="1:13">
      <c r="A11" s="2">
        <v>43426</v>
      </c>
      <c r="B11" s="3" t="s">
        <v>70</v>
      </c>
      <c r="C11" s="4">
        <v>540</v>
      </c>
      <c r="D11" s="4" t="s">
        <v>62</v>
      </c>
      <c r="E11" s="5">
        <v>1000</v>
      </c>
      <c r="F11" s="5">
        <v>12.5</v>
      </c>
      <c r="G11" s="5">
        <v>14</v>
      </c>
      <c r="H11" s="5">
        <v>16</v>
      </c>
      <c r="I11" s="6">
        <v>0</v>
      </c>
      <c r="J11" s="7">
        <f t="shared" si="3"/>
        <v>1500</v>
      </c>
      <c r="K11" s="8">
        <v>0</v>
      </c>
      <c r="L11" s="8">
        <v>0</v>
      </c>
      <c r="M11" s="8">
        <f t="shared" si="1"/>
        <v>1500</v>
      </c>
    </row>
    <row r="12" spans="1:13">
      <c r="A12" s="2">
        <v>43425</v>
      </c>
      <c r="B12" s="3" t="s">
        <v>71</v>
      </c>
      <c r="C12" s="4">
        <v>700</v>
      </c>
      <c r="D12" s="4" t="s">
        <v>62</v>
      </c>
      <c r="E12" s="5">
        <v>1200</v>
      </c>
      <c r="F12" s="5">
        <v>17</v>
      </c>
      <c r="G12" s="5">
        <v>18.399999999999999</v>
      </c>
      <c r="H12" s="5">
        <v>20.5</v>
      </c>
      <c r="I12" s="6">
        <v>0</v>
      </c>
      <c r="J12" s="7">
        <f t="shared" si="3"/>
        <v>1679.9999999999982</v>
      </c>
      <c r="K12" s="8">
        <v>0</v>
      </c>
      <c r="L12" s="8">
        <v>0</v>
      </c>
      <c r="M12" s="8">
        <f t="shared" si="1"/>
        <v>1679.9999999999982</v>
      </c>
    </row>
    <row r="13" spans="1:13">
      <c r="A13" s="2">
        <v>43423</v>
      </c>
      <c r="B13" s="3" t="s">
        <v>52</v>
      </c>
      <c r="C13" s="4">
        <v>780</v>
      </c>
      <c r="D13" s="4" t="s">
        <v>65</v>
      </c>
      <c r="E13" s="5">
        <v>1000</v>
      </c>
      <c r="F13" s="5">
        <v>19.100000000000001</v>
      </c>
      <c r="G13" s="5">
        <v>20.6</v>
      </c>
      <c r="H13" s="5">
        <v>23</v>
      </c>
      <c r="I13" s="6">
        <v>0</v>
      </c>
      <c r="J13" s="7">
        <f t="shared" si="3"/>
        <v>1500</v>
      </c>
      <c r="K13" s="8">
        <v>0</v>
      </c>
      <c r="L13" s="8">
        <v>0</v>
      </c>
      <c r="M13" s="8">
        <f t="shared" si="1"/>
        <v>1500</v>
      </c>
    </row>
    <row r="14" spans="1:13">
      <c r="A14" s="2">
        <v>43423</v>
      </c>
      <c r="B14" s="3" t="s">
        <v>72</v>
      </c>
      <c r="C14" s="4">
        <v>180</v>
      </c>
      <c r="D14" s="4" t="s">
        <v>62</v>
      </c>
      <c r="E14" s="5">
        <v>1500</v>
      </c>
      <c r="F14" s="5">
        <v>6</v>
      </c>
      <c r="G14" s="5">
        <v>7</v>
      </c>
      <c r="H14" s="5">
        <v>8.5</v>
      </c>
      <c r="I14" s="6">
        <v>0</v>
      </c>
      <c r="J14" s="7">
        <f t="shared" si="3"/>
        <v>1500</v>
      </c>
      <c r="K14" s="8">
        <v>0</v>
      </c>
      <c r="L14" s="8">
        <v>0</v>
      </c>
      <c r="M14" s="8">
        <f t="shared" si="1"/>
        <v>1500</v>
      </c>
    </row>
    <row r="15" spans="1:13">
      <c r="A15" s="2">
        <v>43423</v>
      </c>
      <c r="B15" s="3" t="s">
        <v>73</v>
      </c>
      <c r="C15" s="4">
        <v>140</v>
      </c>
      <c r="D15" s="4" t="s">
        <v>62</v>
      </c>
      <c r="E15" s="5">
        <v>3000</v>
      </c>
      <c r="F15" s="5">
        <v>3.2</v>
      </c>
      <c r="G15" s="5">
        <v>3.7</v>
      </c>
      <c r="H15" s="5">
        <v>4.7</v>
      </c>
      <c r="I15" s="6">
        <v>0</v>
      </c>
      <c r="J15" s="7">
        <f t="shared" si="3"/>
        <v>1500</v>
      </c>
      <c r="K15" s="8">
        <f>(H15-G15)*E15</f>
        <v>3000</v>
      </c>
      <c r="L15" s="8">
        <v>0</v>
      </c>
      <c r="M15" s="8">
        <f t="shared" si="1"/>
        <v>4500</v>
      </c>
    </row>
    <row r="16" spans="1:13">
      <c r="A16" s="2">
        <v>43423</v>
      </c>
      <c r="B16" s="3" t="s">
        <v>74</v>
      </c>
      <c r="C16" s="4">
        <v>340</v>
      </c>
      <c r="D16" s="4" t="s">
        <v>62</v>
      </c>
      <c r="E16" s="5">
        <v>2500</v>
      </c>
      <c r="F16" s="5">
        <v>6.6</v>
      </c>
      <c r="G16" s="5">
        <v>7.3</v>
      </c>
      <c r="H16" s="5">
        <v>8.3000000000000007</v>
      </c>
      <c r="I16" s="6">
        <v>0</v>
      </c>
      <c r="J16" s="7">
        <f>(5.6-F16)*E16</f>
        <v>-2500</v>
      </c>
      <c r="K16" s="8">
        <v>0</v>
      </c>
      <c r="L16" s="8">
        <v>0</v>
      </c>
      <c r="M16" s="8">
        <f t="shared" si="1"/>
        <v>-2500</v>
      </c>
    </row>
    <row r="17" spans="1:13">
      <c r="A17" s="2">
        <v>43419</v>
      </c>
      <c r="B17" s="3" t="s">
        <v>75</v>
      </c>
      <c r="C17" s="4">
        <v>440</v>
      </c>
      <c r="D17" s="4" t="s">
        <v>65</v>
      </c>
      <c r="E17" s="5">
        <v>1250</v>
      </c>
      <c r="F17" s="5">
        <v>13</v>
      </c>
      <c r="G17" s="5">
        <v>14.2</v>
      </c>
      <c r="H17" s="5">
        <v>16</v>
      </c>
      <c r="I17" s="6">
        <v>0</v>
      </c>
      <c r="J17" s="7">
        <f t="shared" ref="J17:J29" si="4">(G17-F17)*E17</f>
        <v>1499.9999999999991</v>
      </c>
      <c r="K17" s="8">
        <f>(H17-G17)*E17</f>
        <v>2250.0000000000009</v>
      </c>
      <c r="L17" s="8">
        <v>0</v>
      </c>
      <c r="M17" s="8">
        <f t="shared" si="1"/>
        <v>3750</v>
      </c>
    </row>
    <row r="18" spans="1:13">
      <c r="A18" s="2">
        <v>43418</v>
      </c>
      <c r="B18" s="3" t="s">
        <v>41</v>
      </c>
      <c r="C18" s="4">
        <v>3900</v>
      </c>
      <c r="D18" s="4" t="s">
        <v>65</v>
      </c>
      <c r="E18" s="5">
        <v>200</v>
      </c>
      <c r="F18" s="5">
        <v>79</v>
      </c>
      <c r="G18" s="5">
        <v>87</v>
      </c>
      <c r="H18" s="5">
        <v>100</v>
      </c>
      <c r="I18" s="6">
        <v>0</v>
      </c>
      <c r="J18" s="7">
        <f t="shared" si="4"/>
        <v>1600</v>
      </c>
      <c r="K18" s="8">
        <f>(H18-G18)*E18</f>
        <v>2600</v>
      </c>
      <c r="L18" s="8">
        <v>0</v>
      </c>
      <c r="M18" s="8">
        <f t="shared" si="1"/>
        <v>4200</v>
      </c>
    </row>
    <row r="19" spans="1:13">
      <c r="A19" s="2">
        <v>43418</v>
      </c>
      <c r="B19" s="3" t="s">
        <v>76</v>
      </c>
      <c r="C19" s="4">
        <v>90</v>
      </c>
      <c r="D19" s="4" t="s">
        <v>65</v>
      </c>
      <c r="E19" s="5">
        <v>6000</v>
      </c>
      <c r="F19" s="5">
        <v>2.6</v>
      </c>
      <c r="G19" s="5">
        <v>3</v>
      </c>
      <c r="H19" s="5">
        <v>3.7</v>
      </c>
      <c r="I19" s="6">
        <v>0</v>
      </c>
      <c r="J19" s="7">
        <f t="shared" si="4"/>
        <v>2399.9999999999995</v>
      </c>
      <c r="K19" s="8">
        <v>0</v>
      </c>
      <c r="L19" s="8">
        <v>0</v>
      </c>
      <c r="M19" s="8">
        <f t="shared" si="1"/>
        <v>2399.9999999999995</v>
      </c>
    </row>
    <row r="20" spans="1:13">
      <c r="A20" s="2">
        <v>43417</v>
      </c>
      <c r="B20" s="3" t="s">
        <v>77</v>
      </c>
      <c r="C20" s="4">
        <v>580</v>
      </c>
      <c r="D20" s="4" t="s">
        <v>62</v>
      </c>
      <c r="E20" s="5">
        <v>1100</v>
      </c>
      <c r="F20" s="5">
        <v>18.5</v>
      </c>
      <c r="G20" s="5">
        <v>20</v>
      </c>
      <c r="H20" s="5">
        <v>23</v>
      </c>
      <c r="I20" s="6">
        <v>0</v>
      </c>
      <c r="J20" s="7">
        <f t="shared" si="4"/>
        <v>1650</v>
      </c>
      <c r="K20" s="8">
        <f>(H20-G20)*E20</f>
        <v>3300</v>
      </c>
      <c r="L20" s="8">
        <v>0</v>
      </c>
      <c r="M20" s="8">
        <f t="shared" si="1"/>
        <v>4950</v>
      </c>
    </row>
    <row r="21" spans="1:13">
      <c r="A21" s="2">
        <v>43417</v>
      </c>
      <c r="B21" s="3" t="s">
        <v>78</v>
      </c>
      <c r="C21" s="4">
        <v>1100</v>
      </c>
      <c r="D21" s="4" t="s">
        <v>62</v>
      </c>
      <c r="E21" s="5">
        <v>900</v>
      </c>
      <c r="F21" s="5">
        <v>20.6</v>
      </c>
      <c r="G21" s="5">
        <v>22.5</v>
      </c>
      <c r="H21" s="5">
        <v>25.5</v>
      </c>
      <c r="I21" s="6">
        <v>0</v>
      </c>
      <c r="J21" s="7">
        <f t="shared" si="4"/>
        <v>1709.9999999999986</v>
      </c>
      <c r="K21" s="8">
        <v>0</v>
      </c>
      <c r="L21" s="8">
        <v>0</v>
      </c>
      <c r="M21" s="8">
        <f t="shared" si="1"/>
        <v>1709.9999999999986</v>
      </c>
    </row>
    <row r="22" spans="1:13">
      <c r="A22" s="2">
        <v>43416</v>
      </c>
      <c r="B22" s="3" t="s">
        <v>36</v>
      </c>
      <c r="C22" s="4">
        <v>1100</v>
      </c>
      <c r="D22" s="4" t="s">
        <v>62</v>
      </c>
      <c r="E22" s="5">
        <v>500</v>
      </c>
      <c r="F22" s="5">
        <v>34</v>
      </c>
      <c r="G22" s="5">
        <v>37</v>
      </c>
      <c r="H22" s="5">
        <v>42</v>
      </c>
      <c r="I22" s="6">
        <v>0</v>
      </c>
      <c r="J22" s="7">
        <f t="shared" si="4"/>
        <v>1500</v>
      </c>
      <c r="K22" s="8">
        <v>0</v>
      </c>
      <c r="L22" s="8">
        <v>0</v>
      </c>
      <c r="M22" s="8">
        <f t="shared" si="1"/>
        <v>1500</v>
      </c>
    </row>
    <row r="23" spans="1:13">
      <c r="A23" s="2">
        <v>43416</v>
      </c>
      <c r="B23" s="3" t="s">
        <v>36</v>
      </c>
      <c r="C23" s="4">
        <v>1100</v>
      </c>
      <c r="D23" s="4" t="s">
        <v>62</v>
      </c>
      <c r="E23" s="5">
        <v>500</v>
      </c>
      <c r="F23" s="5">
        <v>34</v>
      </c>
      <c r="G23" s="5">
        <v>37</v>
      </c>
      <c r="H23" s="5">
        <v>42</v>
      </c>
      <c r="I23" s="6">
        <v>0</v>
      </c>
      <c r="J23" s="7">
        <f t="shared" si="4"/>
        <v>1500</v>
      </c>
      <c r="K23" s="8">
        <v>0</v>
      </c>
      <c r="L23" s="8">
        <v>0</v>
      </c>
      <c r="M23" s="8">
        <f t="shared" si="1"/>
        <v>1500</v>
      </c>
    </row>
    <row r="24" spans="1:13">
      <c r="A24" s="2">
        <v>43413</v>
      </c>
      <c r="B24" s="3" t="s">
        <v>36</v>
      </c>
      <c r="C24" s="4">
        <v>1100</v>
      </c>
      <c r="D24" s="4" t="s">
        <v>62</v>
      </c>
      <c r="E24" s="5">
        <v>500</v>
      </c>
      <c r="F24" s="5">
        <v>28</v>
      </c>
      <c r="G24" s="5">
        <v>31</v>
      </c>
      <c r="H24" s="5">
        <v>35</v>
      </c>
      <c r="I24" s="6">
        <v>0</v>
      </c>
      <c r="J24" s="7">
        <f t="shared" si="4"/>
        <v>1500</v>
      </c>
      <c r="K24" s="8">
        <v>0</v>
      </c>
      <c r="L24" s="8">
        <v>0</v>
      </c>
      <c r="M24" s="8">
        <f t="shared" si="1"/>
        <v>1500</v>
      </c>
    </row>
    <row r="25" spans="1:13">
      <c r="A25" s="2">
        <v>43413</v>
      </c>
      <c r="B25" s="3" t="s">
        <v>49</v>
      </c>
      <c r="C25" s="4">
        <v>370</v>
      </c>
      <c r="D25" s="4" t="s">
        <v>65</v>
      </c>
      <c r="E25" s="5">
        <v>1250</v>
      </c>
      <c r="F25" s="5">
        <v>13.3</v>
      </c>
      <c r="G25" s="5">
        <v>14.5</v>
      </c>
      <c r="H25" s="5">
        <v>16</v>
      </c>
      <c r="I25" s="6">
        <v>0</v>
      </c>
      <c r="J25" s="7">
        <f t="shared" si="4"/>
        <v>1499.9999999999991</v>
      </c>
      <c r="K25" s="8">
        <v>0</v>
      </c>
      <c r="L25" s="8">
        <v>0</v>
      </c>
      <c r="M25" s="8">
        <f t="shared" si="1"/>
        <v>1499.9999999999991</v>
      </c>
    </row>
    <row r="26" spans="1:13">
      <c r="A26" s="2">
        <v>43413</v>
      </c>
      <c r="B26" s="3" t="s">
        <v>72</v>
      </c>
      <c r="C26" s="4">
        <v>1900</v>
      </c>
      <c r="D26" s="4" t="s">
        <v>62</v>
      </c>
      <c r="E26" s="5">
        <v>1500</v>
      </c>
      <c r="F26" s="5">
        <v>9.4</v>
      </c>
      <c r="G26" s="5">
        <v>10.4</v>
      </c>
      <c r="H26" s="5">
        <v>12</v>
      </c>
      <c r="I26" s="6">
        <v>0</v>
      </c>
      <c r="J26" s="7">
        <f t="shared" si="4"/>
        <v>1500</v>
      </c>
      <c r="K26" s="8">
        <v>0</v>
      </c>
      <c r="L26" s="8">
        <v>0</v>
      </c>
      <c r="M26" s="8">
        <f t="shared" si="1"/>
        <v>1500</v>
      </c>
    </row>
    <row r="27" spans="1:13">
      <c r="A27" s="2">
        <v>43409</v>
      </c>
      <c r="B27" s="3" t="s">
        <v>79</v>
      </c>
      <c r="C27" s="4">
        <v>520</v>
      </c>
      <c r="D27" s="4" t="s">
        <v>65</v>
      </c>
      <c r="E27" s="5">
        <v>900</v>
      </c>
      <c r="F27" s="5">
        <v>29</v>
      </c>
      <c r="G27" s="5">
        <v>31</v>
      </c>
      <c r="H27" s="5">
        <v>34</v>
      </c>
      <c r="I27" s="6">
        <v>0</v>
      </c>
      <c r="J27" s="7">
        <f t="shared" si="4"/>
        <v>1800</v>
      </c>
      <c r="K27" s="8">
        <v>0</v>
      </c>
      <c r="L27" s="8">
        <v>0</v>
      </c>
      <c r="M27" s="8">
        <f t="shared" si="1"/>
        <v>1800</v>
      </c>
    </row>
    <row r="28" spans="1:13">
      <c r="A28" s="2">
        <v>43409</v>
      </c>
      <c r="B28" s="3" t="s">
        <v>36</v>
      </c>
      <c r="C28" s="4">
        <v>1080</v>
      </c>
      <c r="D28" s="4" t="s">
        <v>65</v>
      </c>
      <c r="E28" s="5">
        <v>500</v>
      </c>
      <c r="F28" s="5">
        <v>37</v>
      </c>
      <c r="G28" s="5">
        <v>40</v>
      </c>
      <c r="H28" s="5">
        <v>45</v>
      </c>
      <c r="I28" s="6">
        <v>0</v>
      </c>
      <c r="J28" s="7">
        <f t="shared" si="4"/>
        <v>1500</v>
      </c>
      <c r="K28" s="8">
        <v>0</v>
      </c>
      <c r="L28" s="8">
        <v>0</v>
      </c>
      <c r="M28" s="8">
        <f t="shared" si="1"/>
        <v>1500</v>
      </c>
    </row>
    <row r="29" spans="1:13">
      <c r="A29" s="2">
        <v>43409</v>
      </c>
      <c r="B29" s="3" t="s">
        <v>80</v>
      </c>
      <c r="C29" s="4">
        <v>1900</v>
      </c>
      <c r="D29" s="4" t="s">
        <v>62</v>
      </c>
      <c r="E29" s="5">
        <v>500</v>
      </c>
      <c r="F29" s="5">
        <v>50</v>
      </c>
      <c r="G29" s="5">
        <v>55</v>
      </c>
      <c r="H29" s="5">
        <v>62</v>
      </c>
      <c r="I29" s="6">
        <v>0</v>
      </c>
      <c r="J29" s="7">
        <f t="shared" si="4"/>
        <v>2500</v>
      </c>
      <c r="K29" s="8">
        <v>0</v>
      </c>
      <c r="L29" s="8">
        <v>0</v>
      </c>
      <c r="M29" s="8">
        <f t="shared" si="1"/>
        <v>2500</v>
      </c>
    </row>
    <row r="30" spans="1:13">
      <c r="A30" s="2">
        <v>43406</v>
      </c>
      <c r="B30" s="3" t="s">
        <v>81</v>
      </c>
      <c r="C30" s="4">
        <v>175</v>
      </c>
      <c r="D30" s="4" t="s">
        <v>62</v>
      </c>
      <c r="E30" s="5">
        <v>2500</v>
      </c>
      <c r="F30" s="5">
        <v>9.3000000000000007</v>
      </c>
      <c r="G30" s="5">
        <v>10</v>
      </c>
      <c r="H30" s="5">
        <v>11</v>
      </c>
      <c r="I30" s="6">
        <v>0</v>
      </c>
      <c r="J30" s="7">
        <f>(G30-F30)*E30</f>
        <v>1749.9999999999982</v>
      </c>
      <c r="K30" s="8">
        <f>(H30-G30)*E30</f>
        <v>2500</v>
      </c>
      <c r="L30" s="8">
        <v>0</v>
      </c>
      <c r="M30" s="8">
        <f t="shared" si="1"/>
        <v>4249.9999999999982</v>
      </c>
    </row>
    <row r="31" spans="1:13">
      <c r="A31" s="2">
        <v>43406</v>
      </c>
      <c r="B31" s="3" t="s">
        <v>39</v>
      </c>
      <c r="C31" s="4">
        <v>2400</v>
      </c>
      <c r="D31" s="4" t="s">
        <v>62</v>
      </c>
      <c r="E31" s="5">
        <v>250</v>
      </c>
      <c r="F31" s="5">
        <v>85</v>
      </c>
      <c r="G31" s="5">
        <v>91</v>
      </c>
      <c r="H31" s="5">
        <v>100</v>
      </c>
      <c r="I31" s="6">
        <v>0</v>
      </c>
      <c r="J31" s="7">
        <f t="shared" ref="J31" si="5">(G31-F31)*E31</f>
        <v>1500</v>
      </c>
      <c r="K31" s="8">
        <f>(H31-G31)*E31</f>
        <v>2250</v>
      </c>
      <c r="L31" s="8">
        <v>0</v>
      </c>
      <c r="M31" s="8">
        <f t="shared" si="1"/>
        <v>3750</v>
      </c>
    </row>
    <row r="32" spans="1:13">
      <c r="A32" s="2">
        <v>43405</v>
      </c>
      <c r="B32" s="3" t="s">
        <v>82</v>
      </c>
      <c r="C32" s="4">
        <v>1360</v>
      </c>
      <c r="D32" s="4" t="s">
        <v>65</v>
      </c>
      <c r="E32" s="5">
        <v>375</v>
      </c>
      <c r="F32" s="5">
        <v>48.1</v>
      </c>
      <c r="G32" s="5">
        <v>53</v>
      </c>
      <c r="H32" s="5">
        <v>60</v>
      </c>
      <c r="I32" s="6">
        <v>0</v>
      </c>
      <c r="J32" s="7">
        <f>(G32-F32)*E32</f>
        <v>1837.4999999999995</v>
      </c>
      <c r="K32" s="8">
        <v>0</v>
      </c>
      <c r="L32" s="8">
        <v>0</v>
      </c>
      <c r="M32" s="8">
        <f t="shared" si="1"/>
        <v>1837.4999999999995</v>
      </c>
    </row>
    <row r="33" spans="1:13">
      <c r="A33" s="2">
        <v>43405</v>
      </c>
      <c r="B33" s="3" t="s">
        <v>83</v>
      </c>
      <c r="C33" s="4">
        <v>680</v>
      </c>
      <c r="D33" s="4" t="s">
        <v>65</v>
      </c>
      <c r="E33" s="5">
        <v>75</v>
      </c>
      <c r="F33" s="5">
        <v>220</v>
      </c>
      <c r="G33" s="5">
        <v>240</v>
      </c>
      <c r="H33" s="5">
        <v>270</v>
      </c>
      <c r="I33" s="6">
        <v>0</v>
      </c>
      <c r="J33" s="7">
        <f>(190-220)*E33</f>
        <v>-2250</v>
      </c>
      <c r="K33" s="8">
        <v>0</v>
      </c>
      <c r="L33" s="8">
        <v>0</v>
      </c>
      <c r="M33" s="8">
        <f t="shared" si="1"/>
        <v>-2250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FUTURE CALL</vt:lpstr>
      <vt:lpstr>cash</vt:lpstr>
      <vt:lpstr>option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2019-03-06T09:28:55Z</dcterms:modified>
</cp:coreProperties>
</file>